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<sst xmlns="http://schemas.openxmlformats.org/spreadsheetml/2006/main" count="82" uniqueCount="81">
  <si>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</si>
  <si>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</si>
  <si>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</si>
  <si>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</si>
  <si>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</si>
  <si>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</si>
  <si>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</si>
  <si>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</si>
  <si>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</si>
  <si>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</si>
  <si>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</si>
  <si>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</si>
  <si>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</si>
  <si>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</si>
  <si>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</si>
  <si>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</si>
  <si>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</si>
  <si>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</si>
  <si>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</si>
  <si>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</si>
  <si>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</si>
  <si>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</si>
  <si>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</si>
  <si>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</si>
  <si>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</si>
  <si>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</si>
  <si>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</si>
  <si>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</si>
  <si>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</si>
  <si>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</si>
  <si>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</si>
  <si>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</si>
  <si>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</si>
  <si>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</si>
  <si>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</si>
  <si>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</si>
  <si>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</si>
  <si>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</si>
  <si>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</si>
  <si>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</si>
  <si>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</si>
  <si>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</si>
  <si>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</si>
  <si>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</si>
  <si>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</si>
  <si>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</si>
  <si>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</si>
  <si>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</si>
  <si>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</si>
  <si>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</si>
  <si>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</si>
  <si>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</si>
  <si>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</si>
  <si>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</si>
  <si>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</si>
  <si>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</si>
  <si>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</si>
  <si>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</si>
  <si>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</si>
  <si>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</si>
  <si>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</si>
  <si>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</si>
  <si>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</si>
  <si>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</si>
  <si>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</si>
  <si>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</si>
  <si>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</si>
  <si>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</si>
  <si>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</si>
  <si>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</si>
  <si>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</si>
  <si>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</si>
  <si>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</si>
  <si>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</si>
  <si>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</si>
  <si>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</si>
  <si>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</si>
  <si>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</si>
  <si>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25/12/22 - VENCIMENTO 02/01/23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</si>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</sst>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46781</v>
      </c>
      <c r="C7" s="46">
        <f aca="true" t="shared" si="0" ref="C7:J7">+C8+C11</f>
        <v>36499</v>
      </c>
      <c r="D7" s="46">
        <f t="shared" si="0"/>
        <v>54882</v>
      </c>
      <c r="E7" s="46">
        <f t="shared" si="0"/>
        <v>25867</v>
      </c>
      <c r="F7" s="46">
        <f t="shared" si="0"/>
        <v>45774</v>
      </c>
      <c r="G7" s="46">
        <f t="shared" si="0"/>
        <v>46395</v>
      </c>
      <c r="H7" s="46">
        <f t="shared" si="0"/>
        <v>52318</v>
      </c>
      <c r="I7" s="46">
        <f t="shared" si="0"/>
        <v>61807</v>
      </c>
      <c r="J7" s="46">
        <f t="shared" si="0"/>
        <v>14463</v>
      </c>
      <c r="K7" s="38">
        <f aca="true" t="shared" si="1" ref="K7:K13">SUM(B7:J7)</f>
        <v>384786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4699</v>
      </c>
      <c r="C8" s="44">
        <f t="shared" si="2"/>
        <v>4697</v>
      </c>
      <c r="D8" s="44">
        <f t="shared" si="2"/>
        <v>6043</v>
      </c>
      <c r="E8" s="44">
        <f t="shared" si="2"/>
        <v>3053</v>
      </c>
      <c r="F8" s="44">
        <f t="shared" si="2"/>
        <v>4681</v>
      </c>
      <c r="G8" s="44">
        <f t="shared" si="2"/>
        <v>3314</v>
      </c>
      <c r="H8" s="44">
        <f t="shared" si="2"/>
        <v>3030</v>
      </c>
      <c r="I8" s="44">
        <f t="shared" si="2"/>
        <v>5284</v>
      </c>
      <c r="J8" s="44">
        <f t="shared" si="2"/>
        <v>889</v>
      </c>
      <c r="K8" s="38">
        <f t="shared" si="1"/>
        <v>35690</v>
      </c>
      <c r="L8"/>
      <c r="M8"/>
      <c r="N8"/>
    </row>
    <row r="9" spans="1:14" ht="16.5" customHeight="1">
      <c r="A9" s="22" t="s">
        <v>32</v>
      </c>
      <c r="B9" s="44">
        <v>4693</v>
      </c>
      <c r="C9" s="44">
        <v>4697</v>
      </c>
      <c r="D9" s="44">
        <v>6043</v>
      </c>
      <c r="E9" s="44">
        <v>3021</v>
      </c>
      <c r="F9" s="44">
        <v>4679</v>
      </c>
      <c r="G9" s="44">
        <v>3312</v>
      </c>
      <c r="H9" s="44">
        <v>3030</v>
      </c>
      <c r="I9" s="44">
        <v>5274</v>
      </c>
      <c r="J9" s="44">
        <v>889</v>
      </c>
      <c r="K9" s="38">
        <f t="shared" si="1"/>
        <v>35638</v>
      </c>
      <c r="L9"/>
      <c r="M9"/>
      <c r="N9"/>
    </row>
    <row r="10" spans="1:14" ht="16.5" customHeight="1">
      <c r="A10" s="22" t="s">
        <v>31</v>
      </c>
      <c r="B10" s="44">
        <v>6</v>
      </c>
      <c r="C10" s="44">
        <v>0</v>
      </c>
      <c r="D10" s="44">
        <v>0</v>
      </c>
      <c r="E10" s="44">
        <v>32</v>
      </c>
      <c r="F10" s="44">
        <v>2</v>
      </c>
      <c r="G10" s="44">
        <v>2</v>
      </c>
      <c r="H10" s="44">
        <v>0</v>
      </c>
      <c r="I10" s="44">
        <v>10</v>
      </c>
      <c r="J10" s="44">
        <v>0</v>
      </c>
      <c r="K10" s="38">
        <f t="shared" si="1"/>
        <v>52</v>
      </c>
      <c r="L10"/>
      <c r="M10"/>
      <c r="N10"/>
    </row>
    <row r="11" spans="1:14" ht="16.5" customHeight="1">
      <c r="A11" s="43" t="s">
        <v>67</v>
      </c>
      <c r="B11" s="42">
        <v>42082</v>
      </c>
      <c r="C11" s="42">
        <v>31802</v>
      </c>
      <c r="D11" s="42">
        <v>48839</v>
      </c>
      <c r="E11" s="42">
        <v>22814</v>
      </c>
      <c r="F11" s="42">
        <v>41093</v>
      </c>
      <c r="G11" s="42">
        <v>43081</v>
      </c>
      <c r="H11" s="42">
        <v>49288</v>
      </c>
      <c r="I11" s="42">
        <v>56523</v>
      </c>
      <c r="J11" s="42">
        <v>13574</v>
      </c>
      <c r="K11" s="38">
        <f t="shared" si="1"/>
        <v>349096</v>
      </c>
      <c r="L11" s="59"/>
      <c r="M11" s="59"/>
      <c r="N11" s="59"/>
    </row>
    <row r="12" spans="1:14" ht="16.5" customHeight="1">
      <c r="A12" s="22" t="s">
        <v>68</v>
      </c>
      <c r="B12" s="42">
        <v>3903</v>
      </c>
      <c r="C12" s="42">
        <v>3103</v>
      </c>
      <c r="D12" s="42">
        <v>5156</v>
      </c>
      <c r="E12" s="42">
        <v>2591</v>
      </c>
      <c r="F12" s="42">
        <v>3287</v>
      </c>
      <c r="G12" s="42">
        <v>2936</v>
      </c>
      <c r="H12" s="42">
        <v>2915</v>
      </c>
      <c r="I12" s="42">
        <v>3861</v>
      </c>
      <c r="J12" s="42">
        <v>742</v>
      </c>
      <c r="K12" s="38">
        <f t="shared" si="1"/>
        <v>28494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38179</v>
      </c>
      <c r="C13" s="42">
        <f>+C11-C12</f>
        <v>28699</v>
      </c>
      <c r="D13" s="42">
        <f>+D11-D12</f>
        <v>43683</v>
      </c>
      <c r="E13" s="42">
        <f aca="true" t="shared" si="3" ref="E13:J13">+E11-E12</f>
        <v>20223</v>
      </c>
      <c r="F13" s="42">
        <f t="shared" si="3"/>
        <v>37806</v>
      </c>
      <c r="G13" s="42">
        <f t="shared" si="3"/>
        <v>40145</v>
      </c>
      <c r="H13" s="42">
        <f t="shared" si="3"/>
        <v>46373</v>
      </c>
      <c r="I13" s="42">
        <f t="shared" si="3"/>
        <v>52662</v>
      </c>
      <c r="J13" s="42">
        <f t="shared" si="3"/>
        <v>12832</v>
      </c>
      <c r="K13" s="38">
        <f t="shared" si="1"/>
        <v>320602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1.323453303868367</v>
      </c>
      <c r="C18" s="39">
        <v>1.483779650245905</v>
      </c>
      <c r="D18" s="39">
        <v>1.258272381173895</v>
      </c>
      <c r="E18" s="39">
        <v>1.517788004395363</v>
      </c>
      <c r="F18" s="39">
        <v>1.223887283147173</v>
      </c>
      <c r="G18" s="39">
        <v>1.368881119174842</v>
      </c>
      <c r="H18" s="39">
        <v>1.262391984836318</v>
      </c>
      <c r="I18" s="39">
        <v>1.378221155833652</v>
      </c>
      <c r="J18" s="39">
        <v>1.313809501270148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302694.01</v>
      </c>
      <c r="C20" s="36">
        <f aca="true" t="shared" si="4" ref="C20:J20">SUM(C21:C28)</f>
        <v>296435.88</v>
      </c>
      <c r="D20" s="36">
        <f t="shared" si="4"/>
        <v>414952.11999999994</v>
      </c>
      <c r="E20" s="36">
        <f t="shared" si="4"/>
        <v>207375.48999999996</v>
      </c>
      <c r="F20" s="36">
        <f t="shared" si="4"/>
        <v>305027.11</v>
      </c>
      <c r="G20" s="36">
        <f t="shared" si="4"/>
        <v>343353.25</v>
      </c>
      <c r="H20" s="36">
        <f t="shared" si="4"/>
        <v>296375.42</v>
      </c>
      <c r="I20" s="36">
        <f t="shared" si="4"/>
        <v>388688.51</v>
      </c>
      <c r="J20" s="36">
        <f t="shared" si="4"/>
        <v>93571.46999999999</v>
      </c>
      <c r="K20" s="36">
        <f aca="true" t="shared" si="5" ref="K20:K28">SUM(B20:J20)</f>
        <v>2648473.2600000002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210098.15</v>
      </c>
      <c r="C21" s="58">
        <f>ROUND((C15+C16)*C7,2)</f>
        <v>180082.42</v>
      </c>
      <c r="D21" s="58">
        <f aca="true" t="shared" si="6" ref="D21:J21">ROUND((D15+D16)*D7,2)</f>
        <v>300177.1</v>
      </c>
      <c r="E21" s="58">
        <f t="shared" si="6"/>
        <v>123007.93</v>
      </c>
      <c r="F21" s="58">
        <f t="shared" si="6"/>
        <v>230353.08</v>
      </c>
      <c r="G21" s="58">
        <f t="shared" si="6"/>
        <v>235844.34</v>
      </c>
      <c r="H21" s="58">
        <f t="shared" si="6"/>
        <v>211757.11</v>
      </c>
      <c r="I21" s="58">
        <f t="shared" si="6"/>
        <v>252697.92</v>
      </c>
      <c r="J21" s="58">
        <f t="shared" si="6"/>
        <v>66908.73</v>
      </c>
      <c r="K21" s="30">
        <f t="shared" si="5"/>
        <v>1810926.7799999998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67956.94</v>
      </c>
      <c r="C22" s="30">
        <f t="shared" si="7"/>
        <v>87120.21</v>
      </c>
      <c r="D22" s="30">
        <f t="shared" si="7"/>
        <v>77527.45</v>
      </c>
      <c r="E22" s="30">
        <f t="shared" si="7"/>
        <v>63692.03</v>
      </c>
      <c r="F22" s="30">
        <f t="shared" si="7"/>
        <v>51573.13</v>
      </c>
      <c r="G22" s="30">
        <f t="shared" si="7"/>
        <v>86998.52</v>
      </c>
      <c r="H22" s="30">
        <f t="shared" si="7"/>
        <v>55563.37</v>
      </c>
      <c r="I22" s="30">
        <f t="shared" si="7"/>
        <v>95575.7</v>
      </c>
      <c r="J22" s="30">
        <f t="shared" si="7"/>
        <v>20996.6</v>
      </c>
      <c r="K22" s="30">
        <f t="shared" si="5"/>
        <v>607003.95</v>
      </c>
      <c r="L22"/>
      <c r="M22"/>
      <c r="N22"/>
    </row>
    <row r="23" spans="1:14" ht="16.5" customHeight="1">
      <c r="A23" s="18" t="s">
        <v>26</v>
      </c>
      <c r="B23" s="30">
        <v>20641.37</v>
      </c>
      <c r="C23" s="30">
        <v>23648.82</v>
      </c>
      <c r="D23" s="30">
        <v>29290.42</v>
      </c>
      <c r="E23" s="30">
        <v>15733.08</v>
      </c>
      <c r="F23" s="30">
        <v>19493.02</v>
      </c>
      <c r="G23" s="30">
        <v>16683.53</v>
      </c>
      <c r="H23" s="30">
        <v>23658.98</v>
      </c>
      <c r="I23" s="30">
        <v>34337.5</v>
      </c>
      <c r="J23" s="30">
        <v>9809.97</v>
      </c>
      <c r="K23" s="30">
        <f t="shared" si="5"/>
        <v>193296.69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1068.14</v>
      </c>
      <c r="C26" s="30">
        <v>1044.69</v>
      </c>
      <c r="D26" s="30">
        <v>1464.13</v>
      </c>
      <c r="E26" s="30">
        <v>732.06</v>
      </c>
      <c r="F26" s="30">
        <v>1075.95</v>
      </c>
      <c r="G26" s="30">
        <v>1211.42</v>
      </c>
      <c r="H26" s="30">
        <v>1044.69</v>
      </c>
      <c r="I26" s="30">
        <v>1370.34</v>
      </c>
      <c r="J26" s="30">
        <v>330.86</v>
      </c>
      <c r="K26" s="30">
        <f t="shared" si="5"/>
        <v>9342.28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-26588.71</v>
      </c>
      <c r="C31" s="30">
        <f t="shared" si="8"/>
        <v>-26475.93</v>
      </c>
      <c r="D31" s="30">
        <f t="shared" si="8"/>
        <v>-57113.130000000005</v>
      </c>
      <c r="E31" s="30">
        <f t="shared" si="8"/>
        <v>-17363.14</v>
      </c>
      <c r="F31" s="30">
        <f t="shared" si="8"/>
        <v>-26570.57</v>
      </c>
      <c r="G31" s="30">
        <f t="shared" si="8"/>
        <v>-21309.07</v>
      </c>
      <c r="H31" s="30">
        <f t="shared" si="8"/>
        <v>-19141.13</v>
      </c>
      <c r="I31" s="30">
        <f t="shared" si="8"/>
        <v>-30825.559999999998</v>
      </c>
      <c r="J31" s="30">
        <f t="shared" si="8"/>
        <v>-12231</v>
      </c>
      <c r="K31" s="30">
        <f aca="true" t="shared" si="9" ref="K31:K39">SUM(B31:J31)</f>
        <v>-237618.24000000002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-20649.2</v>
      </c>
      <c r="C32" s="30">
        <f t="shared" si="10"/>
        <v>-20666.8</v>
      </c>
      <c r="D32" s="30">
        <f t="shared" si="10"/>
        <v>-26589.2</v>
      </c>
      <c r="E32" s="30">
        <f t="shared" si="10"/>
        <v>-13292.4</v>
      </c>
      <c r="F32" s="30">
        <f t="shared" si="10"/>
        <v>-20587.6</v>
      </c>
      <c r="G32" s="30">
        <f t="shared" si="10"/>
        <v>-14572.8</v>
      </c>
      <c r="H32" s="30">
        <f t="shared" si="10"/>
        <v>-13332</v>
      </c>
      <c r="I32" s="30">
        <f t="shared" si="10"/>
        <v>-23205.6</v>
      </c>
      <c r="J32" s="30">
        <f t="shared" si="10"/>
        <v>-3911.6</v>
      </c>
      <c r="K32" s="30">
        <f t="shared" si="9"/>
        <v>-156807.19999999998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-20649.2</v>
      </c>
      <c r="C33" s="30">
        <f t="shared" si="11"/>
        <v>-20666.8</v>
      </c>
      <c r="D33" s="30">
        <f t="shared" si="11"/>
        <v>-26589.2</v>
      </c>
      <c r="E33" s="30">
        <f t="shared" si="11"/>
        <v>-13292.4</v>
      </c>
      <c r="F33" s="30">
        <f t="shared" si="11"/>
        <v>-20587.6</v>
      </c>
      <c r="G33" s="30">
        <f t="shared" si="11"/>
        <v>-14572.8</v>
      </c>
      <c r="H33" s="30">
        <f t="shared" si="11"/>
        <v>-13332</v>
      </c>
      <c r="I33" s="30">
        <f t="shared" si="11"/>
        <v>-23205.6</v>
      </c>
      <c r="J33" s="30">
        <f t="shared" si="11"/>
        <v>-3911.6</v>
      </c>
      <c r="K33" s="30">
        <f t="shared" si="9"/>
        <v>-156807.19999999998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-5939.51</v>
      </c>
      <c r="C37" s="27">
        <f t="shared" si="12"/>
        <v>-5809.13</v>
      </c>
      <c r="D37" s="27">
        <f t="shared" si="12"/>
        <v>-30523.93</v>
      </c>
      <c r="E37" s="27">
        <f t="shared" si="12"/>
        <v>-4070.74</v>
      </c>
      <c r="F37" s="27">
        <f t="shared" si="12"/>
        <v>-5982.97</v>
      </c>
      <c r="G37" s="27">
        <f t="shared" si="12"/>
        <v>-6736.27</v>
      </c>
      <c r="H37" s="27">
        <f t="shared" si="12"/>
        <v>-5809.13</v>
      </c>
      <c r="I37" s="27">
        <f t="shared" si="12"/>
        <v>-7619.96</v>
      </c>
      <c r="J37" s="27">
        <f t="shared" si="12"/>
        <v>-8319.4</v>
      </c>
      <c r="K37" s="30">
        <f t="shared" si="9"/>
        <v>-80811.04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-5939.51</v>
      </c>
      <c r="C47" s="17">
        <v>-5809.13</v>
      </c>
      <c r="D47" s="17">
        <v>-8141.48</v>
      </c>
      <c r="E47" s="17">
        <v>-4070.74</v>
      </c>
      <c r="F47" s="17">
        <v>-5982.97</v>
      </c>
      <c r="G47" s="17">
        <v>-6736.27</v>
      </c>
      <c r="H47" s="17">
        <v>-5809.13</v>
      </c>
      <c r="I47" s="17">
        <v>-7619.96</v>
      </c>
      <c r="J47" s="17">
        <v>-1839.8</v>
      </c>
      <c r="K47" s="30">
        <f t="shared" si="13"/>
        <v>-51948.990000000005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-25253.97</v>
      </c>
      <c r="C51" s="30">
        <v>-25201.95</v>
      </c>
      <c r="D51" s="30">
        <v>-38983.48</v>
      </c>
      <c r="E51" s="30">
        <v>-20772.05</v>
      </c>
      <c r="F51" s="30">
        <v>-21903.91</v>
      </c>
      <c r="G51" s="30">
        <v>-21728.46</v>
      </c>
      <c r="H51" s="30">
        <v>-16513.18</v>
      </c>
      <c r="I51" s="30">
        <v>-24280.67</v>
      </c>
      <c r="J51" s="30">
        <v>-4800.52</v>
      </c>
      <c r="K51" s="30">
        <f t="shared" si="13"/>
        <v>-199438.18999999997</v>
      </c>
      <c r="L51" s="59"/>
      <c r="M51" s="59"/>
      <c r="N51" s="59"/>
    </row>
    <row r="52" spans="1:14" ht="16.5" customHeight="1">
      <c r="A52" s="25" t="s">
        <v>75</v>
      </c>
      <c r="B52" s="30">
        <v>25253.97</v>
      </c>
      <c r="C52" s="30">
        <v>25201.95</v>
      </c>
      <c r="D52" s="30">
        <v>38983.48</v>
      </c>
      <c r="E52" s="30">
        <v>20772.05</v>
      </c>
      <c r="F52" s="30">
        <v>21903.91</v>
      </c>
      <c r="G52" s="30">
        <v>21728.46</v>
      </c>
      <c r="H52" s="30">
        <v>16513.18</v>
      </c>
      <c r="I52" s="30">
        <v>24280.67</v>
      </c>
      <c r="J52" s="30">
        <v>4800.52</v>
      </c>
      <c r="K52" s="30">
        <f t="shared" si="13"/>
        <v>199438.18999999997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276105.3</v>
      </c>
      <c r="C54" s="27">
        <f t="shared" si="15"/>
        <v>269959.95</v>
      </c>
      <c r="D54" s="27">
        <f t="shared" si="15"/>
        <v>357838.98999999993</v>
      </c>
      <c r="E54" s="27">
        <f t="shared" si="15"/>
        <v>190012.34999999998</v>
      </c>
      <c r="F54" s="27">
        <f t="shared" si="15"/>
        <v>278456.54</v>
      </c>
      <c r="G54" s="27">
        <f t="shared" si="15"/>
        <v>322044.18</v>
      </c>
      <c r="H54" s="27">
        <f t="shared" si="15"/>
        <v>277234.29</v>
      </c>
      <c r="I54" s="27">
        <f t="shared" si="15"/>
        <v>357862.95</v>
      </c>
      <c r="J54" s="27">
        <f t="shared" si="15"/>
        <v>81340.46999999999</v>
      </c>
      <c r="K54" s="20">
        <f>SUM(B54:J54)</f>
        <v>2410855.02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276105.3</v>
      </c>
      <c r="C60" s="10">
        <f t="shared" si="17"/>
        <v>269959.9501547695</v>
      </c>
      <c r="D60" s="10">
        <f t="shared" si="17"/>
        <v>357838.99436869274</v>
      </c>
      <c r="E60" s="10">
        <f t="shared" si="17"/>
        <v>190012.35058777407</v>
      </c>
      <c r="F60" s="10">
        <f t="shared" si="17"/>
        <v>278456.5352349171</v>
      </c>
      <c r="G60" s="10">
        <f t="shared" si="17"/>
        <v>322044.1840726009</v>
      </c>
      <c r="H60" s="10">
        <f t="shared" si="17"/>
        <v>277234.28838841186</v>
      </c>
      <c r="I60" s="10">
        <f>SUM(I61:I73)</f>
        <v>357862.93999999994</v>
      </c>
      <c r="J60" s="10">
        <f t="shared" si="17"/>
        <v>81340.46518722548</v>
      </c>
      <c r="K60" s="5">
        <f>SUM(K61:K73)</f>
        <v>2410855.0079943915</v>
      </c>
      <c r="L60" s="9"/>
    </row>
    <row r="61" spans="1:12" ht="16.5" customHeight="1">
      <c r="A61" s="7" t="s">
        <v>56</v>
      </c>
      <c r="B61" s="8">
        <v>241012.32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241012.32</v>
      </c>
      <c r="L61"/>
    </row>
    <row r="62" spans="1:12" ht="16.5" customHeight="1">
      <c r="A62" s="7" t="s">
        <v>57</v>
      </c>
      <c r="B62" s="8">
        <v>35092.98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35092.98</v>
      </c>
      <c r="L62"/>
    </row>
    <row r="63" spans="1:12" ht="16.5" customHeight="1">
      <c r="A63" s="7" t="s">
        <v>4</v>
      </c>
      <c r="B63" s="6">
        <v>0</v>
      </c>
      <c r="C63" s="8">
        <v>269959.9501547695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269959.9501547695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357838.99436869274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357838.99436869274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190012.35058777407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190012.35058777407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278456.5352349171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278456.5352349171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322044.1840726009</v>
      </c>
      <c r="H67" s="6">
        <v>0</v>
      </c>
      <c r="I67" s="6">
        <v>0</v>
      </c>
      <c r="J67" s="6">
        <v>0</v>
      </c>
      <c r="K67" s="5">
        <f t="shared" si="18"/>
        <v>322044.1840726009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277234.28838841186</v>
      </c>
      <c r="I68" s="6">
        <v>0</v>
      </c>
      <c r="J68" s="6">
        <v>0</v>
      </c>
      <c r="K68" s="5">
        <f t="shared" si="18"/>
        <v>277234.28838841186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113800.41</v>
      </c>
      <c r="J70" s="6">
        <v>0</v>
      </c>
      <c r="K70" s="5">
        <f t="shared" si="18"/>
        <v>113800.41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244062.52999999997</v>
      </c>
      <c r="J71" s="6">
        <v>0</v>
      </c>
      <c r="K71" s="5">
        <f t="shared" si="18"/>
        <v>244062.52999999997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81340.46518722548</v>
      </c>
      <c r="K72" s="5">
        <f t="shared" si="18"/>
        <v>81340.46518722548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2023-01-17T13:19:25Z</dcterms:modified>
  <cp:category/>
  <cp:version/>
  <cp:contentType/>
  <cp:contentStatus/>
</cp:coreProperties>
</file>