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<sst xmlns="http://schemas.openxmlformats.org/spreadsheetml/2006/main" count="82" uniqueCount="81">
  <si>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</si>
  <si>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</si>
  <si>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</si>
  <si>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</si>
  <si>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</si>
  <si>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</si>
  <si>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</si>
  <si>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</si>
  <si>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</si>
  <si>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</si>
  <si>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</si>
  <si>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</si>
  <si>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</si>
  <si>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</si>
  <si>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</si>
  <si>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</si>
  <si>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</si>
  <si>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</si>
  <si>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</si>
  <si>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</si>
  <si>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</si>
  <si>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</si>
  <si>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</si>
  <si>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</si>
  <si>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</si>
  <si>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</si>
  <si>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</si>
  <si>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</si>
  <si>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</si>
  <si>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</si>
  <si>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</si>
  <si>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</si>
  <si>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</si>
  <si>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</si>
  <si>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</si>
  <si>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</si>
  <si>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</si>
  <si>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</si>
  <si>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</si>
  <si>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</si>
  <si>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</si>
  <si>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</si>
  <si>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</si>
  <si>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</si>
  <si>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</si>
  <si>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</si>
  <si>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</si>
  <si>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</si>
  <si>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</si>
  <si>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</si>
  <si>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</si>
  <si>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</si>
  <si>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</si>
  <si>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</si>
  <si>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</si>
  <si>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</si>
  <si>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</si>
  <si>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</si>
  <si>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</si>
  <si>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</si>
  <si>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</si>
  <si>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</si>
  <si>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</si>
  <si>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</si>
  <si>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</si>
  <si>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</si>
  <si>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</si>
  <si>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</si>
  <si>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</si>
  <si>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</si>
  <si>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</si>
  <si>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</si>
  <si>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</si>
  <si>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</si>
  <si>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</si>
  <si>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</si>
  <si>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</si>
  <si>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</si>
  <si>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21/12/22 - VENCIMENTO 28/12/22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</si>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</sst>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305856</v>
      </c>
      <c r="C7" s="46">
        <f aca="true" t="shared" si="0" ref="C7:J7">+C8+C11</f>
        <v>243642</v>
      </c>
      <c r="D7" s="46">
        <f t="shared" si="0"/>
        <v>313583</v>
      </c>
      <c r="E7" s="46">
        <f t="shared" si="0"/>
        <v>168920</v>
      </c>
      <c r="F7" s="46">
        <f t="shared" si="0"/>
        <v>215023</v>
      </c>
      <c r="G7" s="46">
        <f t="shared" si="0"/>
        <v>212715</v>
      </c>
      <c r="H7" s="46">
        <f t="shared" si="0"/>
        <v>234129</v>
      </c>
      <c r="I7" s="46">
        <f t="shared" si="0"/>
        <v>345780</v>
      </c>
      <c r="J7" s="46">
        <f t="shared" si="0"/>
        <v>110061</v>
      </c>
      <c r="K7" s="38">
        <f aca="true" t="shared" si="1" ref="K7:K13">SUM(B7:J7)</f>
        <v>2149709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19674</v>
      </c>
      <c r="C8" s="44">
        <f t="shared" si="2"/>
        <v>19767</v>
      </c>
      <c r="D8" s="44">
        <f t="shared" si="2"/>
        <v>21784</v>
      </c>
      <c r="E8" s="44">
        <f t="shared" si="2"/>
        <v>13349</v>
      </c>
      <c r="F8" s="44">
        <f t="shared" si="2"/>
        <v>14006</v>
      </c>
      <c r="G8" s="44">
        <f t="shared" si="2"/>
        <v>8016</v>
      </c>
      <c r="H8" s="44">
        <f t="shared" si="2"/>
        <v>7243</v>
      </c>
      <c r="I8" s="44">
        <f t="shared" si="2"/>
        <v>20142</v>
      </c>
      <c r="J8" s="44">
        <f t="shared" si="2"/>
        <v>3852</v>
      </c>
      <c r="K8" s="38">
        <f t="shared" si="1"/>
        <v>127833</v>
      </c>
      <c r="L8"/>
      <c r="M8"/>
      <c r="N8"/>
    </row>
    <row r="9" spans="1:14" ht="16.5" customHeight="1">
      <c r="A9" s="22" t="s">
        <v>32</v>
      </c>
      <c r="B9" s="44">
        <v>19630</v>
      </c>
      <c r="C9" s="44">
        <v>19758</v>
      </c>
      <c r="D9" s="44">
        <v>21783</v>
      </c>
      <c r="E9" s="44">
        <v>13124</v>
      </c>
      <c r="F9" s="44">
        <v>13993</v>
      </c>
      <c r="G9" s="44">
        <v>8014</v>
      </c>
      <c r="H9" s="44">
        <v>7243</v>
      </c>
      <c r="I9" s="44">
        <v>20082</v>
      </c>
      <c r="J9" s="44">
        <v>3852</v>
      </c>
      <c r="K9" s="38">
        <f t="shared" si="1"/>
        <v>127479</v>
      </c>
      <c r="L9"/>
      <c r="M9"/>
      <c r="N9"/>
    </row>
    <row r="10" spans="1:14" ht="16.5" customHeight="1">
      <c r="A10" s="22" t="s">
        <v>31</v>
      </c>
      <c r="B10" s="44">
        <v>44</v>
      </c>
      <c r="C10" s="44">
        <v>9</v>
      </c>
      <c r="D10" s="44">
        <v>1</v>
      </c>
      <c r="E10" s="44">
        <v>225</v>
      </c>
      <c r="F10" s="44">
        <v>13</v>
      </c>
      <c r="G10" s="44">
        <v>2</v>
      </c>
      <c r="H10" s="44">
        <v>0</v>
      </c>
      <c r="I10" s="44">
        <v>60</v>
      </c>
      <c r="J10" s="44">
        <v>0</v>
      </c>
      <c r="K10" s="38">
        <f t="shared" si="1"/>
        <v>354</v>
      </c>
      <c r="L10"/>
      <c r="M10"/>
      <c r="N10"/>
    </row>
    <row r="11" spans="1:14" ht="16.5" customHeight="1">
      <c r="A11" s="43" t="s">
        <v>67</v>
      </c>
      <c r="B11" s="42">
        <v>286182</v>
      </c>
      <c r="C11" s="42">
        <v>223875</v>
      </c>
      <c r="D11" s="42">
        <v>291799</v>
      </c>
      <c r="E11" s="42">
        <v>155571</v>
      </c>
      <c r="F11" s="42">
        <v>201017</v>
      </c>
      <c r="G11" s="42">
        <v>204699</v>
      </c>
      <c r="H11" s="42">
        <v>226886</v>
      </c>
      <c r="I11" s="42">
        <v>325638</v>
      </c>
      <c r="J11" s="42">
        <v>106209</v>
      </c>
      <c r="K11" s="38">
        <f t="shared" si="1"/>
        <v>2021876</v>
      </c>
      <c r="L11" s="59"/>
      <c r="M11" s="59"/>
      <c r="N11" s="59"/>
    </row>
    <row r="12" spans="1:14" ht="16.5" customHeight="1">
      <c r="A12" s="22" t="s">
        <v>68</v>
      </c>
      <c r="B12" s="42">
        <v>19632</v>
      </c>
      <c r="C12" s="42">
        <v>17514</v>
      </c>
      <c r="D12" s="42">
        <v>22685</v>
      </c>
      <c r="E12" s="42">
        <v>14793</v>
      </c>
      <c r="F12" s="42">
        <v>11709</v>
      </c>
      <c r="G12" s="42">
        <v>10982</v>
      </c>
      <c r="H12" s="42">
        <v>10804</v>
      </c>
      <c r="I12" s="42">
        <v>16840</v>
      </c>
      <c r="J12" s="42">
        <v>4512</v>
      </c>
      <c r="K12" s="38">
        <f t="shared" si="1"/>
        <v>129471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266550</v>
      </c>
      <c r="C13" s="42">
        <f>+C11-C12</f>
        <v>206361</v>
      </c>
      <c r="D13" s="42">
        <f>+D11-D12</f>
        <v>269114</v>
      </c>
      <c r="E13" s="42">
        <f aca="true" t="shared" si="3" ref="E13:J13">+E11-E12</f>
        <v>140778</v>
      </c>
      <c r="F13" s="42">
        <f t="shared" si="3"/>
        <v>189308</v>
      </c>
      <c r="G13" s="42">
        <f t="shared" si="3"/>
        <v>193717</v>
      </c>
      <c r="H13" s="42">
        <f t="shared" si="3"/>
        <v>216082</v>
      </c>
      <c r="I13" s="42">
        <f t="shared" si="3"/>
        <v>308798</v>
      </c>
      <c r="J13" s="42">
        <f t="shared" si="3"/>
        <v>101697</v>
      </c>
      <c r="K13" s="38">
        <f t="shared" si="1"/>
        <v>1892405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1.186074518816817</v>
      </c>
      <c r="C18" s="39">
        <v>1.27808044230055</v>
      </c>
      <c r="D18" s="39">
        <v>1.110664806758673</v>
      </c>
      <c r="E18" s="39">
        <v>1.469851468057333</v>
      </c>
      <c r="F18" s="39">
        <v>1.081606269341133</v>
      </c>
      <c r="G18" s="39">
        <v>1.18342569474954</v>
      </c>
      <c r="H18" s="39">
        <v>1.213753788061486</v>
      </c>
      <c r="I18" s="39">
        <v>1.148210665889963</v>
      </c>
      <c r="J18" s="39">
        <v>1.123923315571785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1684169.94</v>
      </c>
      <c r="C20" s="36">
        <f aca="true" t="shared" si="4" ref="C20:J20">SUM(C21:C28)</f>
        <v>1591802.3900000001</v>
      </c>
      <c r="D20" s="36">
        <f t="shared" si="4"/>
        <v>1968881.28</v>
      </c>
      <c r="E20" s="36">
        <f t="shared" si="4"/>
        <v>1220616.4200000002</v>
      </c>
      <c r="F20" s="36">
        <f t="shared" si="4"/>
        <v>1212740.5199999998</v>
      </c>
      <c r="G20" s="36">
        <f t="shared" si="4"/>
        <v>1320373.91</v>
      </c>
      <c r="H20" s="36">
        <f t="shared" si="4"/>
        <v>1195589.92</v>
      </c>
      <c r="I20" s="36">
        <f t="shared" si="4"/>
        <v>1701752.8100000003</v>
      </c>
      <c r="J20" s="36">
        <f t="shared" si="4"/>
        <v>587432.9400000001</v>
      </c>
      <c r="K20" s="36">
        <f aca="true" t="shared" si="5" ref="K20:K28">SUM(B20:J20)</f>
        <v>12483360.129999999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1373629.88</v>
      </c>
      <c r="C21" s="58">
        <f>ROUND((C15+C16)*C7,2)</f>
        <v>1202105.26</v>
      </c>
      <c r="D21" s="58">
        <f aca="true" t="shared" si="6" ref="D21:J21">ROUND((D15+D16)*D7,2)</f>
        <v>1715142.22</v>
      </c>
      <c r="E21" s="58">
        <f t="shared" si="6"/>
        <v>803282.17</v>
      </c>
      <c r="F21" s="58">
        <f t="shared" si="6"/>
        <v>1082081.75</v>
      </c>
      <c r="G21" s="58">
        <f t="shared" si="6"/>
        <v>1081315.43</v>
      </c>
      <c r="H21" s="58">
        <f t="shared" si="6"/>
        <v>947637.13</v>
      </c>
      <c r="I21" s="58">
        <f t="shared" si="6"/>
        <v>1413721.53</v>
      </c>
      <c r="J21" s="58">
        <f t="shared" si="6"/>
        <v>509164.2</v>
      </c>
      <c r="K21" s="30">
        <f t="shared" si="5"/>
        <v>10128079.569999998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255597.52</v>
      </c>
      <c r="C22" s="30">
        <f t="shared" si="7"/>
        <v>334281.96</v>
      </c>
      <c r="D22" s="30">
        <f t="shared" si="7"/>
        <v>189805.88</v>
      </c>
      <c r="E22" s="30">
        <f t="shared" si="7"/>
        <v>377423.31</v>
      </c>
      <c r="F22" s="30">
        <f t="shared" si="7"/>
        <v>88304.65</v>
      </c>
      <c r="G22" s="30">
        <f t="shared" si="7"/>
        <v>198341.03</v>
      </c>
      <c r="H22" s="30">
        <f t="shared" si="7"/>
        <v>202561.03</v>
      </c>
      <c r="I22" s="30">
        <f t="shared" si="7"/>
        <v>209528.61</v>
      </c>
      <c r="J22" s="30">
        <f t="shared" si="7"/>
        <v>63097.32</v>
      </c>
      <c r="K22" s="30">
        <f t="shared" si="5"/>
        <v>1918941.3099999998</v>
      </c>
      <c r="L22"/>
      <c r="M22"/>
      <c r="N22"/>
    </row>
    <row r="23" spans="1:14" ht="16.5" customHeight="1">
      <c r="A23" s="18" t="s">
        <v>26</v>
      </c>
      <c r="B23" s="30">
        <v>50687.08</v>
      </c>
      <c r="C23" s="30">
        <v>49622.32</v>
      </c>
      <c r="D23" s="30">
        <v>55892.17</v>
      </c>
      <c r="E23" s="30">
        <v>34739.23</v>
      </c>
      <c r="F23" s="30">
        <v>38868.68</v>
      </c>
      <c r="G23" s="30">
        <v>37062.53</v>
      </c>
      <c r="H23" s="30">
        <v>40100.01</v>
      </c>
      <c r="I23" s="30">
        <v>72456.54</v>
      </c>
      <c r="J23" s="30">
        <v>19182.38</v>
      </c>
      <c r="K23" s="30">
        <f t="shared" si="5"/>
        <v>398610.94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1326.05</v>
      </c>
      <c r="C26" s="30">
        <v>1253.11</v>
      </c>
      <c r="D26" s="30">
        <v>1550.1</v>
      </c>
      <c r="E26" s="30">
        <v>961.32</v>
      </c>
      <c r="F26" s="30">
        <v>953.51</v>
      </c>
      <c r="G26" s="30">
        <v>1039.48</v>
      </c>
      <c r="H26" s="30">
        <v>940.48</v>
      </c>
      <c r="I26" s="30">
        <v>1339.08</v>
      </c>
      <c r="J26" s="30">
        <v>463.73</v>
      </c>
      <c r="K26" s="30">
        <f t="shared" si="5"/>
        <v>9826.859999999999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959.49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6313.469999999999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-157804.36</v>
      </c>
      <c r="C31" s="30">
        <f t="shared" si="8"/>
        <v>-100681.11</v>
      </c>
      <c r="D31" s="30">
        <f t="shared" si="8"/>
        <v>-143187.27999999997</v>
      </c>
      <c r="E31" s="30">
        <f t="shared" si="8"/>
        <v>-118049.32999999999</v>
      </c>
      <c r="F31" s="30">
        <f t="shared" si="8"/>
        <v>-66871.3</v>
      </c>
      <c r="G31" s="30">
        <f t="shared" si="8"/>
        <v>-128232.87</v>
      </c>
      <c r="H31" s="30">
        <f t="shared" si="8"/>
        <v>-50422.22</v>
      </c>
      <c r="I31" s="30">
        <f t="shared" si="8"/>
        <v>-116598.81</v>
      </c>
      <c r="J31" s="30">
        <f t="shared" si="8"/>
        <v>-32421.4</v>
      </c>
      <c r="K31" s="30">
        <f aca="true" t="shared" si="9" ref="K31:K39">SUM(B31:J31)</f>
        <v>-914268.68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-150430.68</v>
      </c>
      <c r="C32" s="30">
        <f t="shared" si="10"/>
        <v>-93713.05</v>
      </c>
      <c r="D32" s="30">
        <f t="shared" si="10"/>
        <v>-112185.3</v>
      </c>
      <c r="E32" s="30">
        <f t="shared" si="10"/>
        <v>-112703.76999999999</v>
      </c>
      <c r="F32" s="30">
        <f t="shared" si="10"/>
        <v>-61569.2</v>
      </c>
      <c r="G32" s="30">
        <f t="shared" si="10"/>
        <v>-122452.70999999999</v>
      </c>
      <c r="H32" s="30">
        <f t="shared" si="10"/>
        <v>-45192.55</v>
      </c>
      <c r="I32" s="30">
        <f t="shared" si="10"/>
        <v>-109152.69</v>
      </c>
      <c r="J32" s="30">
        <f t="shared" si="10"/>
        <v>-23363.18</v>
      </c>
      <c r="K32" s="30">
        <f t="shared" si="9"/>
        <v>-830763.13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-86372</v>
      </c>
      <c r="C33" s="30">
        <f t="shared" si="11"/>
        <v>-86935.2</v>
      </c>
      <c r="D33" s="30">
        <f t="shared" si="11"/>
        <v>-95845.2</v>
      </c>
      <c r="E33" s="30">
        <f t="shared" si="11"/>
        <v>-57745.6</v>
      </c>
      <c r="F33" s="30">
        <f t="shared" si="11"/>
        <v>-61569.2</v>
      </c>
      <c r="G33" s="30">
        <f t="shared" si="11"/>
        <v>-35261.6</v>
      </c>
      <c r="H33" s="30">
        <f t="shared" si="11"/>
        <v>-31869.2</v>
      </c>
      <c r="I33" s="30">
        <f t="shared" si="11"/>
        <v>-88360.8</v>
      </c>
      <c r="J33" s="30">
        <f t="shared" si="11"/>
        <v>-16948.8</v>
      </c>
      <c r="K33" s="30">
        <f t="shared" si="9"/>
        <v>-560907.6000000001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-64058.68</v>
      </c>
      <c r="C36" s="30">
        <v>-6777.85</v>
      </c>
      <c r="D36" s="30">
        <v>-16340.1</v>
      </c>
      <c r="E36" s="30">
        <v>-54958.17</v>
      </c>
      <c r="F36" s="26">
        <v>0</v>
      </c>
      <c r="G36" s="30">
        <v>-87191.11</v>
      </c>
      <c r="H36" s="30">
        <v>-13323.35</v>
      </c>
      <c r="I36" s="30">
        <v>-20791.89</v>
      </c>
      <c r="J36" s="30">
        <v>-6414.38</v>
      </c>
      <c r="K36" s="30">
        <f t="shared" si="9"/>
        <v>-269855.52999999997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-7373.68</v>
      </c>
      <c r="C37" s="27">
        <f t="shared" si="12"/>
        <v>-6968.06</v>
      </c>
      <c r="D37" s="27">
        <f t="shared" si="12"/>
        <v>-31001.979999999952</v>
      </c>
      <c r="E37" s="27">
        <f t="shared" si="12"/>
        <v>-5345.56</v>
      </c>
      <c r="F37" s="27">
        <f t="shared" si="12"/>
        <v>-5302.1</v>
      </c>
      <c r="G37" s="27">
        <f t="shared" si="12"/>
        <v>-5780.16</v>
      </c>
      <c r="H37" s="27">
        <f t="shared" si="12"/>
        <v>-5229.67</v>
      </c>
      <c r="I37" s="27">
        <f t="shared" si="12"/>
        <v>-7446.12</v>
      </c>
      <c r="J37" s="27">
        <f t="shared" si="12"/>
        <v>-9058.220000000001</v>
      </c>
      <c r="K37" s="30">
        <f t="shared" si="9"/>
        <v>-83505.54999999994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-7373.68</v>
      </c>
      <c r="C47" s="17">
        <v>-6968.06</v>
      </c>
      <c r="D47" s="17">
        <v>-8619.53</v>
      </c>
      <c r="E47" s="17">
        <v>-5345.56</v>
      </c>
      <c r="F47" s="17">
        <v>-5302.1</v>
      </c>
      <c r="G47" s="17">
        <v>-5780.16</v>
      </c>
      <c r="H47" s="17">
        <v>-5229.67</v>
      </c>
      <c r="I47" s="17">
        <v>-7446.12</v>
      </c>
      <c r="J47" s="17">
        <v>-2578.62</v>
      </c>
      <c r="K47" s="30">
        <f t="shared" si="13"/>
        <v>-54643.500000000015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-108101.64</v>
      </c>
      <c r="C51" s="30">
        <v>-114425.97</v>
      </c>
      <c r="D51" s="30">
        <v>-142432.31</v>
      </c>
      <c r="E51" s="30">
        <v>-106894.22</v>
      </c>
      <c r="F51" s="30">
        <v>-66039.93</v>
      </c>
      <c r="G51" s="30">
        <v>-68167.47</v>
      </c>
      <c r="H51" s="30">
        <v>-55170.63</v>
      </c>
      <c r="I51" s="30">
        <v>-82878.06</v>
      </c>
      <c r="J51" s="30">
        <v>-24081.9</v>
      </c>
      <c r="K51" s="30">
        <f t="shared" si="13"/>
        <v>-768192.13</v>
      </c>
      <c r="L51" s="59"/>
      <c r="M51" s="59"/>
      <c r="N51" s="59"/>
    </row>
    <row r="52" spans="1:14" ht="16.5" customHeight="1">
      <c r="A52" s="25" t="s">
        <v>75</v>
      </c>
      <c r="B52" s="30">
        <v>108101.64</v>
      </c>
      <c r="C52" s="30">
        <v>114425.97</v>
      </c>
      <c r="D52" s="30">
        <v>142432.31</v>
      </c>
      <c r="E52" s="30">
        <v>106894.22</v>
      </c>
      <c r="F52" s="30">
        <v>66039.93</v>
      </c>
      <c r="G52" s="30">
        <v>68167.47</v>
      </c>
      <c r="H52" s="30">
        <v>55170.63</v>
      </c>
      <c r="I52" s="30">
        <v>82878.06</v>
      </c>
      <c r="J52" s="30">
        <v>24081.9</v>
      </c>
      <c r="K52" s="30">
        <f t="shared" si="13"/>
        <v>768192.13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1526365.58</v>
      </c>
      <c r="C54" s="27">
        <f t="shared" si="15"/>
        <v>1491121.28</v>
      </c>
      <c r="D54" s="27">
        <f t="shared" si="15"/>
        <v>1825694</v>
      </c>
      <c r="E54" s="27">
        <f t="shared" si="15"/>
        <v>1102567.09</v>
      </c>
      <c r="F54" s="27">
        <f t="shared" si="15"/>
        <v>1145869.2199999997</v>
      </c>
      <c r="G54" s="27">
        <f t="shared" si="15"/>
        <v>1192141.04</v>
      </c>
      <c r="H54" s="27">
        <f t="shared" si="15"/>
        <v>1145167.7</v>
      </c>
      <c r="I54" s="27">
        <f t="shared" si="15"/>
        <v>1585154.0000000002</v>
      </c>
      <c r="J54" s="27">
        <f t="shared" si="15"/>
        <v>555011.54</v>
      </c>
      <c r="K54" s="20">
        <f>SUM(B54:J54)</f>
        <v>11569091.45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1526365.58</v>
      </c>
      <c r="C60" s="10">
        <f t="shared" si="17"/>
        <v>1491121.282391957</v>
      </c>
      <c r="D60" s="10">
        <f t="shared" si="17"/>
        <v>1825694.0022393086</v>
      </c>
      <c r="E60" s="10">
        <f t="shared" si="17"/>
        <v>1102567.086792726</v>
      </c>
      <c r="F60" s="10">
        <f t="shared" si="17"/>
        <v>1145869.2246951151</v>
      </c>
      <c r="G60" s="10">
        <f t="shared" si="17"/>
        <v>1192141.0439375788</v>
      </c>
      <c r="H60" s="10">
        <f t="shared" si="17"/>
        <v>1145167.696186948</v>
      </c>
      <c r="I60" s="10">
        <f>SUM(I61:I73)</f>
        <v>1585154</v>
      </c>
      <c r="J60" s="10">
        <f t="shared" si="17"/>
        <v>555011.5357979052</v>
      </c>
      <c r="K60" s="5">
        <f>SUM(K61:K73)</f>
        <v>11569091.452041538</v>
      </c>
      <c r="L60" s="9"/>
    </row>
    <row r="61" spans="1:12" ht="16.5" customHeight="1">
      <c r="A61" s="7" t="s">
        <v>56</v>
      </c>
      <c r="B61" s="8">
        <v>1335111.97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1335111.97</v>
      </c>
      <c r="L61"/>
    </row>
    <row r="62" spans="1:12" ht="16.5" customHeight="1">
      <c r="A62" s="7" t="s">
        <v>57</v>
      </c>
      <c r="B62" s="8">
        <v>191253.61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191253.61</v>
      </c>
      <c r="L62"/>
    </row>
    <row r="63" spans="1:12" ht="16.5" customHeight="1">
      <c r="A63" s="7" t="s">
        <v>4</v>
      </c>
      <c r="B63" s="6">
        <v>0</v>
      </c>
      <c r="C63" s="8">
        <v>1491121.282391957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1491121.282391957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1825694.0022393086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1825694.0022393086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1102567.086792726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1102567.086792726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1145869.2246951151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1145869.2246951151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1192141.0439375788</v>
      </c>
      <c r="H67" s="6">
        <v>0</v>
      </c>
      <c r="I67" s="6">
        <v>0</v>
      </c>
      <c r="J67" s="6">
        <v>0</v>
      </c>
      <c r="K67" s="5">
        <f t="shared" si="18"/>
        <v>1192141.0439375788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1145167.696186948</v>
      </c>
      <c r="I68" s="6">
        <v>0</v>
      </c>
      <c r="J68" s="6">
        <v>0</v>
      </c>
      <c r="K68" s="5">
        <f t="shared" si="18"/>
        <v>1145167.696186948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578422.69</v>
      </c>
      <c r="J70" s="6">
        <v>0</v>
      </c>
      <c r="K70" s="5">
        <f t="shared" si="18"/>
        <v>578422.69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1006731.3099999999</v>
      </c>
      <c r="J71" s="6">
        <v>0</v>
      </c>
      <c r="K71" s="5">
        <f t="shared" si="18"/>
        <v>1006731.3099999999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555011.5357979052</v>
      </c>
      <c r="K72" s="5">
        <f t="shared" si="18"/>
        <v>555011.5357979052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2023-01-17T13:06:49Z</dcterms:modified>
  <cp:category/>
  <cp:version/>
  <cp:contentType/>
  <cp:contentStatus/>
</cp:coreProperties>
</file>