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<sst xmlns="http://schemas.openxmlformats.org/spreadsheetml/2006/main" count="82" uniqueCount="81">
  <si>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</si>
  <si>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</si>
  <si>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</si>
  <si>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</si>
  <si>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</si>
  <si>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</si>
  <si>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</si>
  <si>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</si>
  <si>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</si>
  <si>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</si>
  <si>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</si>
  <si>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</si>
  <si>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</si>
  <si>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</si>
  <si>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</si>
  <si>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</si>
  <si>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</si>
  <si>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</si>
  <si>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</si>
  <si>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</si>
  <si>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</si>
  <si>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</si>
  <si>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</si>
  <si>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</si>
  <si>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</si>
  <si>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</si>
  <si>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</si>
  <si>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</si>
  <si>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</si>
  <si>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</si>
  <si>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</si>
  <si>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</si>
  <si>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</si>
  <si>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</si>
  <si>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</si>
  <si>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</si>
  <si>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</si>
  <si>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</si>
  <si>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</si>
  <si>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</si>
  <si>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</si>
  <si>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</si>
  <si>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</si>
  <si>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</si>
  <si>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</si>
  <si>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</si>
  <si>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</si>
  <si>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</si>
  <si>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</si>
  <si>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</si>
  <si>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</si>
  <si>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</si>
  <si>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</si>
  <si>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</si>
  <si>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</si>
  <si>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</si>
  <si>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</si>
  <si>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</si>
  <si>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</si>
  <si>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</si>
  <si>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</si>
  <si>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</si>
  <si>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</si>
  <si>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</si>
  <si>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</si>
  <si>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</si>
  <si>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</si>
  <si>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</si>
  <si>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</si>
  <si>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</si>
  <si>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</si>
  <si>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</si>
  <si>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</si>
  <si>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</si>
  <si>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</si>
  <si>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</si>
  <si>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</si>
  <si>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</si>
  <si>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19/12/22 - VENCIMENTO 26/12/22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</si>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</sst>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300280</v>
      </c>
      <c r="C7" s="46">
        <f aca="true" t="shared" si="0" ref="C7:J7">+C8+C11</f>
        <v>242343</v>
      </c>
      <c r="D7" s="46">
        <f t="shared" si="0"/>
        <v>295554</v>
      </c>
      <c r="E7" s="46">
        <f t="shared" si="0"/>
        <v>166747</v>
      </c>
      <c r="F7" s="46">
        <f t="shared" si="0"/>
        <v>209539</v>
      </c>
      <c r="G7" s="46">
        <f t="shared" si="0"/>
        <v>208217</v>
      </c>
      <c r="H7" s="46">
        <f t="shared" si="0"/>
        <v>245498</v>
      </c>
      <c r="I7" s="46">
        <f t="shared" si="0"/>
        <v>340436</v>
      </c>
      <c r="J7" s="46">
        <f t="shared" si="0"/>
        <v>108479</v>
      </c>
      <c r="K7" s="38">
        <f aca="true" t="shared" si="1" ref="K7:K13">SUM(B7:J7)</f>
        <v>2117093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18467</v>
      </c>
      <c r="C8" s="44">
        <f t="shared" si="2"/>
        <v>19131</v>
      </c>
      <c r="D8" s="44">
        <f t="shared" si="2"/>
        <v>20603</v>
      </c>
      <c r="E8" s="44">
        <f t="shared" si="2"/>
        <v>12505</v>
      </c>
      <c r="F8" s="44">
        <f t="shared" si="2"/>
        <v>13461</v>
      </c>
      <c r="G8" s="44">
        <f t="shared" si="2"/>
        <v>7575</v>
      </c>
      <c r="H8" s="44">
        <f t="shared" si="2"/>
        <v>7021</v>
      </c>
      <c r="I8" s="44">
        <f t="shared" si="2"/>
        <v>19330</v>
      </c>
      <c r="J8" s="44">
        <f t="shared" si="2"/>
        <v>3772</v>
      </c>
      <c r="K8" s="38">
        <f t="shared" si="1"/>
        <v>121865</v>
      </c>
      <c r="L8"/>
      <c r="M8"/>
      <c r="N8"/>
    </row>
    <row r="9" spans="1:14" ht="16.5" customHeight="1">
      <c r="A9" s="22" t="s">
        <v>32</v>
      </c>
      <c r="B9" s="44">
        <v>18432</v>
      </c>
      <c r="C9" s="44">
        <v>19129</v>
      </c>
      <c r="D9" s="44">
        <v>20601</v>
      </c>
      <c r="E9" s="44">
        <v>12309</v>
      </c>
      <c r="F9" s="44">
        <v>13459</v>
      </c>
      <c r="G9" s="44">
        <v>7573</v>
      </c>
      <c r="H9" s="44">
        <v>7021</v>
      </c>
      <c r="I9" s="44">
        <v>19282</v>
      </c>
      <c r="J9" s="44">
        <v>3772</v>
      </c>
      <c r="K9" s="38">
        <f t="shared" si="1"/>
        <v>121578</v>
      </c>
      <c r="L9"/>
      <c r="M9"/>
      <c r="N9"/>
    </row>
    <row r="10" spans="1:14" ht="16.5" customHeight="1">
      <c r="A10" s="22" t="s">
        <v>31</v>
      </c>
      <c r="B10" s="44">
        <v>35</v>
      </c>
      <c r="C10" s="44">
        <v>2</v>
      </c>
      <c r="D10" s="44">
        <v>2</v>
      </c>
      <c r="E10" s="44">
        <v>196</v>
      </c>
      <c r="F10" s="44">
        <v>2</v>
      </c>
      <c r="G10" s="44">
        <v>2</v>
      </c>
      <c r="H10" s="44">
        <v>0</v>
      </c>
      <c r="I10" s="44">
        <v>48</v>
      </c>
      <c r="J10" s="44">
        <v>0</v>
      </c>
      <c r="K10" s="38">
        <f t="shared" si="1"/>
        <v>287</v>
      </c>
      <c r="L10"/>
      <c r="M10"/>
      <c r="N10"/>
    </row>
    <row r="11" spans="1:14" ht="16.5" customHeight="1">
      <c r="A11" s="43" t="s">
        <v>67</v>
      </c>
      <c r="B11" s="42">
        <v>281813</v>
      </c>
      <c r="C11" s="42">
        <v>223212</v>
      </c>
      <c r="D11" s="42">
        <v>274951</v>
      </c>
      <c r="E11" s="42">
        <v>154242</v>
      </c>
      <c r="F11" s="42">
        <v>196078</v>
      </c>
      <c r="G11" s="42">
        <v>200642</v>
      </c>
      <c r="H11" s="42">
        <v>238477</v>
      </c>
      <c r="I11" s="42">
        <v>321106</v>
      </c>
      <c r="J11" s="42">
        <v>104707</v>
      </c>
      <c r="K11" s="38">
        <f t="shared" si="1"/>
        <v>1995228</v>
      </c>
      <c r="L11" s="59"/>
      <c r="M11" s="59"/>
      <c r="N11" s="59"/>
    </row>
    <row r="12" spans="1:14" ht="16.5" customHeight="1">
      <c r="A12" s="22" t="s">
        <v>68</v>
      </c>
      <c r="B12" s="42">
        <v>19668</v>
      </c>
      <c r="C12" s="42">
        <v>17904</v>
      </c>
      <c r="D12" s="42">
        <v>22204</v>
      </c>
      <c r="E12" s="42">
        <v>15180</v>
      </c>
      <c r="F12" s="42">
        <v>11745</v>
      </c>
      <c r="G12" s="42">
        <v>11209</v>
      </c>
      <c r="H12" s="42">
        <v>11147</v>
      </c>
      <c r="I12" s="42">
        <v>17700</v>
      </c>
      <c r="J12" s="42">
        <v>4810</v>
      </c>
      <c r="K12" s="38">
        <f t="shared" si="1"/>
        <v>131567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262145</v>
      </c>
      <c r="C13" s="42">
        <f>+C11-C12</f>
        <v>205308</v>
      </c>
      <c r="D13" s="42">
        <f>+D11-D12</f>
        <v>252747</v>
      </c>
      <c r="E13" s="42">
        <f aca="true" t="shared" si="3" ref="E13:J13">+E11-E12</f>
        <v>139062</v>
      </c>
      <c r="F13" s="42">
        <f t="shared" si="3"/>
        <v>184333</v>
      </c>
      <c r="G13" s="42">
        <f t="shared" si="3"/>
        <v>189433</v>
      </c>
      <c r="H13" s="42">
        <f t="shared" si="3"/>
        <v>227330</v>
      </c>
      <c r="I13" s="42">
        <f t="shared" si="3"/>
        <v>303406</v>
      </c>
      <c r="J13" s="42">
        <f t="shared" si="3"/>
        <v>99897</v>
      </c>
      <c r="K13" s="38">
        <f t="shared" si="1"/>
        <v>1863661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1.204129737027924</v>
      </c>
      <c r="C18" s="39">
        <v>1.283448561851592</v>
      </c>
      <c r="D18" s="39">
        <v>1.166074506640105</v>
      </c>
      <c r="E18" s="39">
        <v>1.481492935056036</v>
      </c>
      <c r="F18" s="39">
        <v>1.103631879604607</v>
      </c>
      <c r="G18" s="39">
        <v>1.205027772915585</v>
      </c>
      <c r="H18" s="39">
        <v>1.164224241796206</v>
      </c>
      <c r="I18" s="39">
        <v>1.164838051829312</v>
      </c>
      <c r="J18" s="39">
        <v>1.139207318527807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1678426.49</v>
      </c>
      <c r="C20" s="36">
        <f aca="true" t="shared" si="4" ref="C20:J20">SUM(C21:C28)</f>
        <v>1589752.8399999999</v>
      </c>
      <c r="D20" s="36">
        <f t="shared" si="4"/>
        <v>1948908.87</v>
      </c>
      <c r="E20" s="36">
        <f t="shared" si="4"/>
        <v>1215362.2500000002</v>
      </c>
      <c r="F20" s="36">
        <f t="shared" si="4"/>
        <v>1206201.06</v>
      </c>
      <c r="G20" s="36">
        <f t="shared" si="4"/>
        <v>1316041.5</v>
      </c>
      <c r="H20" s="36">
        <f t="shared" si="4"/>
        <v>1202139.02</v>
      </c>
      <c r="I20" s="36">
        <f t="shared" si="4"/>
        <v>1700493.4700000002</v>
      </c>
      <c r="J20" s="36">
        <f t="shared" si="4"/>
        <v>587071.4400000001</v>
      </c>
      <c r="K20" s="36">
        <f aca="true" t="shared" si="5" ref="K20:K28">SUM(B20:J20)</f>
        <v>12444396.94</v>
      </c>
      <c r="L20"/>
      <c r="M20"/>
      <c r="N20"/>
    </row>
    <row r="21" spans="1:14" ht="16.5" customHeight="1">
      <c r="A21" s="35" t="s">
        <v>28</v>
      </c>
      <c r="B21" s="58">
        <f>ROUND((B15+B16)*B7,2)</f>
        <v>1348587.51</v>
      </c>
      <c r="C21" s="58">
        <f>ROUND((C15+C16)*C7,2)</f>
        <v>1195696.13</v>
      </c>
      <c r="D21" s="58">
        <f aca="true" t="shared" si="6" ref="D21:J21">ROUND((D15+D16)*D7,2)</f>
        <v>1616532.6</v>
      </c>
      <c r="E21" s="58">
        <f t="shared" si="6"/>
        <v>792948.68</v>
      </c>
      <c r="F21" s="58">
        <f t="shared" si="6"/>
        <v>1054484.06</v>
      </c>
      <c r="G21" s="58">
        <f t="shared" si="6"/>
        <v>1058450.3</v>
      </c>
      <c r="H21" s="58">
        <f t="shared" si="6"/>
        <v>993653.16</v>
      </c>
      <c r="I21" s="58">
        <f t="shared" si="6"/>
        <v>1391872.59</v>
      </c>
      <c r="J21" s="58">
        <f t="shared" si="6"/>
        <v>501845.55</v>
      </c>
      <c r="K21" s="30">
        <f t="shared" si="5"/>
        <v>9954070.580000002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275286.81</v>
      </c>
      <c r="C22" s="30">
        <f t="shared" si="7"/>
        <v>338918.35</v>
      </c>
      <c r="D22" s="30">
        <f t="shared" si="7"/>
        <v>268464.85</v>
      </c>
      <c r="E22" s="30">
        <f t="shared" si="7"/>
        <v>381799.19</v>
      </c>
      <c r="F22" s="30">
        <f t="shared" si="7"/>
        <v>109278.17</v>
      </c>
      <c r="G22" s="30">
        <f t="shared" si="7"/>
        <v>217011.71</v>
      </c>
      <c r="H22" s="30">
        <f t="shared" si="7"/>
        <v>163181.94</v>
      </c>
      <c r="I22" s="30">
        <f t="shared" si="7"/>
        <v>229433.57</v>
      </c>
      <c r="J22" s="30">
        <f t="shared" si="7"/>
        <v>69860.57</v>
      </c>
      <c r="K22" s="30">
        <f t="shared" si="5"/>
        <v>2053235.16</v>
      </c>
      <c r="L22"/>
      <c r="M22"/>
      <c r="N22"/>
    </row>
    <row r="23" spans="1:14" ht="16.5" customHeight="1">
      <c r="A23" s="18" t="s">
        <v>26</v>
      </c>
      <c r="B23" s="30">
        <v>50291.5</v>
      </c>
      <c r="C23" s="30">
        <v>49337.7</v>
      </c>
      <c r="D23" s="30">
        <v>55873.02</v>
      </c>
      <c r="E23" s="30">
        <v>35440.06</v>
      </c>
      <c r="F23" s="30">
        <v>38950.79</v>
      </c>
      <c r="G23" s="30">
        <v>36919.36</v>
      </c>
      <c r="H23" s="30">
        <v>39999.14</v>
      </c>
      <c r="I23" s="30">
        <v>73130.76</v>
      </c>
      <c r="J23" s="30">
        <v>19373.68</v>
      </c>
      <c r="K23" s="30">
        <f t="shared" si="5"/>
        <v>399316.01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1331.26</v>
      </c>
      <c r="C26" s="30">
        <v>1260.92</v>
      </c>
      <c r="D26" s="30">
        <v>1547.49</v>
      </c>
      <c r="E26" s="30">
        <v>963.93</v>
      </c>
      <c r="F26" s="30">
        <v>956.11</v>
      </c>
      <c r="G26" s="30">
        <v>1044.69</v>
      </c>
      <c r="H26" s="30">
        <v>953.51</v>
      </c>
      <c r="I26" s="30">
        <v>1349.5</v>
      </c>
      <c r="J26" s="30">
        <v>466.33</v>
      </c>
      <c r="K26" s="30">
        <f t="shared" si="5"/>
        <v>9873.74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959.49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6313.469999999999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-144832.14</v>
      </c>
      <c r="C31" s="30">
        <f t="shared" si="8"/>
        <v>-96017.42000000001</v>
      </c>
      <c r="D31" s="30">
        <f t="shared" si="8"/>
        <v>-135668.91999999995</v>
      </c>
      <c r="E31" s="30">
        <f t="shared" si="8"/>
        <v>-111396.59999999999</v>
      </c>
      <c r="F31" s="30">
        <f t="shared" si="8"/>
        <v>-64536.19</v>
      </c>
      <c r="G31" s="30">
        <f t="shared" si="8"/>
        <v>-116692.73</v>
      </c>
      <c r="H31" s="30">
        <f t="shared" si="8"/>
        <v>-48517.67</v>
      </c>
      <c r="I31" s="30">
        <f t="shared" si="8"/>
        <v>-111575.91</v>
      </c>
      <c r="J31" s="30">
        <f t="shared" si="8"/>
        <v>-31602.350000000002</v>
      </c>
      <c r="K31" s="30">
        <f aca="true" t="shared" si="9" ref="K31:K39">SUM(B31:J31)</f>
        <v>-860839.93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-137429.48</v>
      </c>
      <c r="C32" s="30">
        <f t="shared" si="10"/>
        <v>-89005.90000000001</v>
      </c>
      <c r="D32" s="30">
        <f t="shared" si="10"/>
        <v>-104681.42</v>
      </c>
      <c r="E32" s="30">
        <f t="shared" si="10"/>
        <v>-106036.54999999999</v>
      </c>
      <c r="F32" s="30">
        <f t="shared" si="10"/>
        <v>-59219.6</v>
      </c>
      <c r="G32" s="30">
        <f t="shared" si="10"/>
        <v>-110883.59999999999</v>
      </c>
      <c r="H32" s="30">
        <f t="shared" si="10"/>
        <v>-43215.57</v>
      </c>
      <c r="I32" s="30">
        <f t="shared" si="10"/>
        <v>-104071.85</v>
      </c>
      <c r="J32" s="30">
        <f t="shared" si="10"/>
        <v>-22529.65</v>
      </c>
      <c r="K32" s="30">
        <f t="shared" si="9"/>
        <v>-777073.6199999999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-81100.8</v>
      </c>
      <c r="C33" s="30">
        <f t="shared" si="11"/>
        <v>-84167.6</v>
      </c>
      <c r="D33" s="30">
        <f t="shared" si="11"/>
        <v>-90644.4</v>
      </c>
      <c r="E33" s="30">
        <f t="shared" si="11"/>
        <v>-54159.6</v>
      </c>
      <c r="F33" s="30">
        <f t="shared" si="11"/>
        <v>-59219.6</v>
      </c>
      <c r="G33" s="30">
        <f t="shared" si="11"/>
        <v>-33321.2</v>
      </c>
      <c r="H33" s="30">
        <f t="shared" si="11"/>
        <v>-30892.4</v>
      </c>
      <c r="I33" s="30">
        <f t="shared" si="11"/>
        <v>-84840.8</v>
      </c>
      <c r="J33" s="30">
        <f t="shared" si="11"/>
        <v>-16596.8</v>
      </c>
      <c r="K33" s="30">
        <f t="shared" si="9"/>
        <v>-534943.2000000001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-56328.68</v>
      </c>
      <c r="C36" s="30">
        <v>-4838.3</v>
      </c>
      <c r="D36" s="30">
        <v>-14037.02</v>
      </c>
      <c r="E36" s="30">
        <v>-51876.95</v>
      </c>
      <c r="F36" s="26">
        <v>0</v>
      </c>
      <c r="G36" s="30">
        <v>-77562.4</v>
      </c>
      <c r="H36" s="30">
        <v>-12323.17</v>
      </c>
      <c r="I36" s="30">
        <v>-19231.05</v>
      </c>
      <c r="J36" s="30">
        <v>-5932.85</v>
      </c>
      <c r="K36" s="30">
        <f t="shared" si="9"/>
        <v>-242130.41999999998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-7402.66</v>
      </c>
      <c r="C37" s="27">
        <f t="shared" si="12"/>
        <v>-7011.52</v>
      </c>
      <c r="D37" s="27">
        <f t="shared" si="12"/>
        <v>-30987.499999999953</v>
      </c>
      <c r="E37" s="27">
        <f t="shared" si="12"/>
        <v>-5360.05</v>
      </c>
      <c r="F37" s="27">
        <f t="shared" si="12"/>
        <v>-5316.59</v>
      </c>
      <c r="G37" s="27">
        <f t="shared" si="12"/>
        <v>-5809.13</v>
      </c>
      <c r="H37" s="27">
        <f t="shared" si="12"/>
        <v>-5302.1</v>
      </c>
      <c r="I37" s="27">
        <f t="shared" si="12"/>
        <v>-7504.06</v>
      </c>
      <c r="J37" s="27">
        <f t="shared" si="12"/>
        <v>-9072.7</v>
      </c>
      <c r="K37" s="30">
        <f t="shared" si="9"/>
        <v>-83766.30999999994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-7402.66</v>
      </c>
      <c r="C47" s="17">
        <v>-7011.52</v>
      </c>
      <c r="D47" s="17">
        <v>-8605.05</v>
      </c>
      <c r="E47" s="17">
        <v>-5360.05</v>
      </c>
      <c r="F47" s="17">
        <v>-5316.59</v>
      </c>
      <c r="G47" s="17">
        <v>-5809.13</v>
      </c>
      <c r="H47" s="17">
        <v>-5302.1</v>
      </c>
      <c r="I47" s="17">
        <v>-7504.06</v>
      </c>
      <c r="J47" s="17">
        <v>-2593.1</v>
      </c>
      <c r="K47" s="30">
        <f t="shared" si="13"/>
        <v>-54904.25999999999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-109934.29</v>
      </c>
      <c r="C51" s="30">
        <v>-117448.45</v>
      </c>
      <c r="D51" s="30">
        <v>-146415.4</v>
      </c>
      <c r="E51" s="30">
        <v>-110642.47</v>
      </c>
      <c r="F51" s="30">
        <v>-67610.09</v>
      </c>
      <c r="G51" s="30">
        <v>-70846.48</v>
      </c>
      <c r="H51" s="30">
        <v>-54583.51</v>
      </c>
      <c r="I51" s="30">
        <v>-88411.5</v>
      </c>
      <c r="J51" s="30">
        <v>-26030.76</v>
      </c>
      <c r="K51" s="30">
        <f t="shared" si="13"/>
        <v>-791922.95</v>
      </c>
      <c r="L51" s="59"/>
      <c r="M51" s="59"/>
      <c r="N51" s="59"/>
    </row>
    <row r="52" spans="1:14" ht="16.5" customHeight="1">
      <c r="A52" s="25" t="s">
        <v>75</v>
      </c>
      <c r="B52" s="30">
        <v>109934.29</v>
      </c>
      <c r="C52" s="30">
        <v>117448.45</v>
      </c>
      <c r="D52" s="30">
        <v>146415.4</v>
      </c>
      <c r="E52" s="30">
        <v>110642.47</v>
      </c>
      <c r="F52" s="30">
        <v>67610.09</v>
      </c>
      <c r="G52" s="30">
        <v>70846.48</v>
      </c>
      <c r="H52" s="30">
        <v>54583.51</v>
      </c>
      <c r="I52" s="30">
        <v>88411.5</v>
      </c>
      <c r="J52" s="30">
        <v>26030.76</v>
      </c>
      <c r="K52" s="30">
        <f t="shared" si="13"/>
        <v>791922.95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1533594.35</v>
      </c>
      <c r="C54" s="27">
        <f t="shared" si="15"/>
        <v>1493735.42</v>
      </c>
      <c r="D54" s="27">
        <f t="shared" si="15"/>
        <v>1813239.9500000002</v>
      </c>
      <c r="E54" s="27">
        <f t="shared" si="15"/>
        <v>1103965.6500000001</v>
      </c>
      <c r="F54" s="27">
        <f t="shared" si="15"/>
        <v>1141664.87</v>
      </c>
      <c r="G54" s="27">
        <f t="shared" si="15"/>
        <v>1199348.77</v>
      </c>
      <c r="H54" s="27">
        <f t="shared" si="15"/>
        <v>1153621.35</v>
      </c>
      <c r="I54" s="27">
        <f t="shared" si="15"/>
        <v>1588917.5600000003</v>
      </c>
      <c r="J54" s="27">
        <f t="shared" si="15"/>
        <v>555469.0900000001</v>
      </c>
      <c r="K54" s="20">
        <f>SUM(B54:J54)</f>
        <v>11583557.010000002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1533594.3499999999</v>
      </c>
      <c r="C60" s="10">
        <f t="shared" si="17"/>
        <v>1493735.4183983256</v>
      </c>
      <c r="D60" s="10">
        <f t="shared" si="17"/>
        <v>1813239.9539478149</v>
      </c>
      <c r="E60" s="10">
        <f t="shared" si="17"/>
        <v>1103965.647237576</v>
      </c>
      <c r="F60" s="10">
        <f t="shared" si="17"/>
        <v>1141664.865146039</v>
      </c>
      <c r="G60" s="10">
        <f t="shared" si="17"/>
        <v>1199348.7677343374</v>
      </c>
      <c r="H60" s="10">
        <f t="shared" si="17"/>
        <v>1153621.3467138088</v>
      </c>
      <c r="I60" s="10">
        <f>SUM(I61:I73)</f>
        <v>1588917.5499999998</v>
      </c>
      <c r="J60" s="10">
        <f t="shared" si="17"/>
        <v>555469.0933166578</v>
      </c>
      <c r="K60" s="5">
        <f>SUM(K61:K73)</f>
        <v>11583556.99249456</v>
      </c>
      <c r="L60" s="9"/>
    </row>
    <row r="61" spans="1:12" ht="16.5" customHeight="1">
      <c r="A61" s="7" t="s">
        <v>56</v>
      </c>
      <c r="B61" s="8">
        <v>1342355.13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1342355.13</v>
      </c>
      <c r="L61"/>
    </row>
    <row r="62" spans="1:12" ht="16.5" customHeight="1">
      <c r="A62" s="7" t="s">
        <v>57</v>
      </c>
      <c r="B62" s="8">
        <v>191239.22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191239.22</v>
      </c>
      <c r="L62"/>
    </row>
    <row r="63" spans="1:12" ht="16.5" customHeight="1">
      <c r="A63" s="7" t="s">
        <v>4</v>
      </c>
      <c r="B63" s="6">
        <v>0</v>
      </c>
      <c r="C63" s="8">
        <v>1493735.4183983256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1493735.4183983256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1813239.9539478149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1813239.9539478149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1103965.647237576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1103965.647237576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1141664.865146039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1141664.865146039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1199348.7677343374</v>
      </c>
      <c r="H67" s="6">
        <v>0</v>
      </c>
      <c r="I67" s="6">
        <v>0</v>
      </c>
      <c r="J67" s="6">
        <v>0</v>
      </c>
      <c r="K67" s="5">
        <f t="shared" si="18"/>
        <v>1199348.7677343374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1153621.3467138088</v>
      </c>
      <c r="I68" s="6">
        <v>0</v>
      </c>
      <c r="J68" s="6">
        <v>0</v>
      </c>
      <c r="K68" s="5">
        <f t="shared" si="18"/>
        <v>1153621.3467138088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578365.99</v>
      </c>
      <c r="J70" s="6">
        <v>0</v>
      </c>
      <c r="K70" s="5">
        <f t="shared" si="18"/>
        <v>578365.99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1010551.5599999999</v>
      </c>
      <c r="J71" s="6">
        <v>0</v>
      </c>
      <c r="K71" s="5">
        <f t="shared" si="18"/>
        <v>1010551.5599999999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555469.0933166578</v>
      </c>
      <c r="K72" s="5">
        <f t="shared" si="18"/>
        <v>555469.0933166578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2023-01-17T12:51:45Z</dcterms:modified>
  <cp:category/>
  <cp:version/>
  <cp:contentType/>
  <cp:contentStatus/>
</cp:coreProperties>
</file>