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<sst xmlns="http://schemas.openxmlformats.org/spreadsheetml/2006/main" count="82" uniqueCount="81">
  <si>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</si>
  <si>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</si>
  <si>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</si>
  <si>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</si>
  <si>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</si>
  <si>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</si>
  <si>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</si>
  <si>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</si>
  <si>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</si>
  <si>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</si>
  <si>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</si>
  <si>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</si>
  <si>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</si>
  <si>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</si>
  <si>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</si>
  <si>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</si>
  <si>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</si>
  <si>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</si>
  <si>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</si>
  <si>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</si>
  <si>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</si>
  <si>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</si>
  <si>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</si>
  <si>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</si>
  <si>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</si>
  <si>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</si>
  <si>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</si>
  <si>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</si>
  <si>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</si>
  <si>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</si>
  <si>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</si>
  <si>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</si>
  <si>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</si>
  <si>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</si>
  <si>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</si>
  <si>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</si>
  <si>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</si>
  <si>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</si>
  <si>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</si>
  <si>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</si>
  <si>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</si>
  <si>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</si>
  <si>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</si>
  <si>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</si>
  <si>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</si>
  <si>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</si>
  <si>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</si>
  <si>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</si>
  <si>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</si>
  <si>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</si>
  <si>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</si>
  <si>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</si>
  <si>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</si>
  <si>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</si>
  <si>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</si>
  <si>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</si>
  <si>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</si>
  <si>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</si>
  <si>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</si>
  <si>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</si>
  <si>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</si>
  <si>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</si>
  <si>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</si>
  <si>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</si>
  <si>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</si>
  <si>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</si>
  <si>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</si>
  <si>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</si>
  <si>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</si>
  <si>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</si>
  <si>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</si>
  <si>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</si>
  <si>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</si>
  <si>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</si>
  <si>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</si>
  <si>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</si>
  <si>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</si>
  <si>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</si>
  <si>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17/12/22 - VENCIMENTO 23/12/22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</si>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</sst>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196268</v>
      </c>
      <c r="C7" s="46">
        <f aca="true" t="shared" si="0" ref="C7:J7">+C8+C11</f>
        <v>158360</v>
      </c>
      <c r="D7" s="46">
        <f t="shared" si="0"/>
        <v>224049</v>
      </c>
      <c r="E7" s="46">
        <f t="shared" si="0"/>
        <v>107715</v>
      </c>
      <c r="F7" s="46">
        <f t="shared" si="0"/>
        <v>151544</v>
      </c>
      <c r="G7" s="46">
        <f t="shared" si="0"/>
        <v>166782</v>
      </c>
      <c r="H7" s="46">
        <f t="shared" si="0"/>
        <v>183534</v>
      </c>
      <c r="I7" s="46">
        <f t="shared" si="0"/>
        <v>230677</v>
      </c>
      <c r="J7" s="46">
        <f t="shared" si="0"/>
        <v>54857</v>
      </c>
      <c r="K7" s="38">
        <f aca="true" t="shared" si="1" ref="K7:K13">SUM(B7:J7)</f>
        <v>1473786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14782</v>
      </c>
      <c r="C8" s="44">
        <f t="shared" si="2"/>
        <v>16634</v>
      </c>
      <c r="D8" s="44">
        <f t="shared" si="2"/>
        <v>18481</v>
      </c>
      <c r="E8" s="44">
        <f t="shared" si="2"/>
        <v>10540</v>
      </c>
      <c r="F8" s="44">
        <f t="shared" si="2"/>
        <v>11469</v>
      </c>
      <c r="G8" s="44">
        <f t="shared" si="2"/>
        <v>7742</v>
      </c>
      <c r="H8" s="44">
        <f t="shared" si="2"/>
        <v>6269</v>
      </c>
      <c r="I8" s="44">
        <f t="shared" si="2"/>
        <v>15856</v>
      </c>
      <c r="J8" s="44">
        <f t="shared" si="2"/>
        <v>2209</v>
      </c>
      <c r="K8" s="38">
        <f t="shared" si="1"/>
        <v>103982</v>
      </c>
      <c r="L8"/>
      <c r="M8"/>
      <c r="N8"/>
    </row>
    <row r="9" spans="1:14" ht="16.5" customHeight="1">
      <c r="A9" s="22" t="s">
        <v>32</v>
      </c>
      <c r="B9" s="44">
        <v>14751</v>
      </c>
      <c r="C9" s="44">
        <v>16632</v>
      </c>
      <c r="D9" s="44">
        <v>18479</v>
      </c>
      <c r="E9" s="44">
        <v>10342</v>
      </c>
      <c r="F9" s="44">
        <v>11446</v>
      </c>
      <c r="G9" s="44">
        <v>7741</v>
      </c>
      <c r="H9" s="44">
        <v>6269</v>
      </c>
      <c r="I9" s="44">
        <v>15835</v>
      </c>
      <c r="J9" s="44">
        <v>2209</v>
      </c>
      <c r="K9" s="38">
        <f t="shared" si="1"/>
        <v>103704</v>
      </c>
      <c r="L9"/>
      <c r="M9"/>
      <c r="N9"/>
    </row>
    <row r="10" spans="1:14" ht="16.5" customHeight="1">
      <c r="A10" s="22" t="s">
        <v>31</v>
      </c>
      <c r="B10" s="44">
        <v>31</v>
      </c>
      <c r="C10" s="44">
        <v>2</v>
      </c>
      <c r="D10" s="44">
        <v>2</v>
      </c>
      <c r="E10" s="44">
        <v>198</v>
      </c>
      <c r="F10" s="44">
        <v>23</v>
      </c>
      <c r="G10" s="44">
        <v>1</v>
      </c>
      <c r="H10" s="44">
        <v>0</v>
      </c>
      <c r="I10" s="44">
        <v>21</v>
      </c>
      <c r="J10" s="44">
        <v>0</v>
      </c>
      <c r="K10" s="38">
        <f t="shared" si="1"/>
        <v>278</v>
      </c>
      <c r="L10"/>
      <c r="M10"/>
      <c r="N10"/>
    </row>
    <row r="11" spans="1:14" ht="16.5" customHeight="1">
      <c r="A11" s="43" t="s">
        <v>67</v>
      </c>
      <c r="B11" s="42">
        <v>181486</v>
      </c>
      <c r="C11" s="42">
        <v>141726</v>
      </c>
      <c r="D11" s="42">
        <v>205568</v>
      </c>
      <c r="E11" s="42">
        <v>97175</v>
      </c>
      <c r="F11" s="42">
        <v>140075</v>
      </c>
      <c r="G11" s="42">
        <v>159040</v>
      </c>
      <c r="H11" s="42">
        <v>177265</v>
      </c>
      <c r="I11" s="42">
        <v>214821</v>
      </c>
      <c r="J11" s="42">
        <v>52648</v>
      </c>
      <c r="K11" s="38">
        <f t="shared" si="1"/>
        <v>1369804</v>
      </c>
      <c r="L11" s="59"/>
      <c r="M11" s="59"/>
      <c r="N11" s="59"/>
    </row>
    <row r="12" spans="1:14" ht="16.5" customHeight="1">
      <c r="A12" s="22" t="s">
        <v>68</v>
      </c>
      <c r="B12" s="42">
        <v>12931</v>
      </c>
      <c r="C12" s="42">
        <v>11321</v>
      </c>
      <c r="D12" s="42">
        <v>15560</v>
      </c>
      <c r="E12" s="42">
        <v>9254</v>
      </c>
      <c r="F12" s="42">
        <v>8666</v>
      </c>
      <c r="G12" s="42">
        <v>8410</v>
      </c>
      <c r="H12" s="42">
        <v>7551</v>
      </c>
      <c r="I12" s="42">
        <v>10761</v>
      </c>
      <c r="J12" s="42">
        <v>2051</v>
      </c>
      <c r="K12" s="38">
        <f t="shared" si="1"/>
        <v>86505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168555</v>
      </c>
      <c r="C13" s="42">
        <f>+C11-C12</f>
        <v>130405</v>
      </c>
      <c r="D13" s="42">
        <f>+D11-D12</f>
        <v>190008</v>
      </c>
      <c r="E13" s="42">
        <f aca="true" t="shared" si="3" ref="E13:J13">+E11-E12</f>
        <v>87921</v>
      </c>
      <c r="F13" s="42">
        <f t="shared" si="3"/>
        <v>131409</v>
      </c>
      <c r="G13" s="42">
        <f t="shared" si="3"/>
        <v>150630</v>
      </c>
      <c r="H13" s="42">
        <f t="shared" si="3"/>
        <v>169714</v>
      </c>
      <c r="I13" s="42">
        <f t="shared" si="3"/>
        <v>204060</v>
      </c>
      <c r="J13" s="42">
        <f t="shared" si="3"/>
        <v>50597</v>
      </c>
      <c r="K13" s="38">
        <f t="shared" si="1"/>
        <v>1283299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1.12766974871134</v>
      </c>
      <c r="C18" s="39">
        <v>1.223112997664417</v>
      </c>
      <c r="D18" s="39">
        <v>1.088019792470309</v>
      </c>
      <c r="E18" s="39">
        <v>1.373355364129883</v>
      </c>
      <c r="F18" s="39">
        <v>1.02952819422637</v>
      </c>
      <c r="G18" s="39">
        <v>1.150909634428188</v>
      </c>
      <c r="H18" s="39">
        <v>1.081905582372197</v>
      </c>
      <c r="I18" s="39">
        <v>1.092480113854376</v>
      </c>
      <c r="J18" s="39">
        <v>1.040497652527682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1023632.5599999999</v>
      </c>
      <c r="C20" s="36">
        <f aca="true" t="shared" si="4" ref="C20:J20">SUM(C21:C28)</f>
        <v>997406</v>
      </c>
      <c r="D20" s="36">
        <f t="shared" si="4"/>
        <v>1378623.0599999998</v>
      </c>
      <c r="E20" s="36">
        <f t="shared" si="4"/>
        <v>729440.25</v>
      </c>
      <c r="F20" s="36">
        <f t="shared" si="4"/>
        <v>814955.4700000001</v>
      </c>
      <c r="G20" s="36">
        <f t="shared" si="4"/>
        <v>1006354.8</v>
      </c>
      <c r="H20" s="36">
        <f t="shared" si="4"/>
        <v>836288.14</v>
      </c>
      <c r="I20" s="36">
        <f t="shared" si="4"/>
        <v>1079734.81</v>
      </c>
      <c r="J20" s="36">
        <f t="shared" si="4"/>
        <v>271373.42999999993</v>
      </c>
      <c r="K20" s="36">
        <f aca="true" t="shared" si="5" ref="K20:K28">SUM(B20:J20)</f>
        <v>8137808.52</v>
      </c>
      <c r="L20"/>
      <c r="M20"/>
      <c r="N20"/>
    </row>
    <row r="21" spans="1:14" ht="16.5" customHeight="1">
      <c r="A21" s="35" t="s">
        <v>28</v>
      </c>
      <c r="B21" s="58">
        <f>ROUND((B15+B16)*B7,2)</f>
        <v>881459.21</v>
      </c>
      <c r="C21" s="58">
        <f>ROUND((C15+C16)*C7,2)</f>
        <v>781332.4</v>
      </c>
      <c r="D21" s="58">
        <f aca="true" t="shared" si="6" ref="D21:J21">ROUND((D15+D16)*D7,2)</f>
        <v>1225436.01</v>
      </c>
      <c r="E21" s="58">
        <f t="shared" si="6"/>
        <v>512227.91</v>
      </c>
      <c r="F21" s="58">
        <f t="shared" si="6"/>
        <v>762630.03</v>
      </c>
      <c r="G21" s="58">
        <f t="shared" si="6"/>
        <v>847819.62</v>
      </c>
      <c r="H21" s="58">
        <f t="shared" si="6"/>
        <v>742853.87</v>
      </c>
      <c r="I21" s="58">
        <f t="shared" si="6"/>
        <v>943122.91</v>
      </c>
      <c r="J21" s="58">
        <f t="shared" si="6"/>
        <v>253779.45</v>
      </c>
      <c r="K21" s="30">
        <f t="shared" si="5"/>
        <v>6950661.410000001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112535.68</v>
      </c>
      <c r="C22" s="30">
        <f t="shared" si="7"/>
        <v>174325.41</v>
      </c>
      <c r="D22" s="30">
        <f t="shared" si="7"/>
        <v>107862.62</v>
      </c>
      <c r="E22" s="30">
        <f t="shared" si="7"/>
        <v>191243.04</v>
      </c>
      <c r="F22" s="30">
        <f t="shared" si="7"/>
        <v>22519.09</v>
      </c>
      <c r="G22" s="30">
        <f t="shared" si="7"/>
        <v>127944.15</v>
      </c>
      <c r="H22" s="30">
        <f t="shared" si="7"/>
        <v>60843.88</v>
      </c>
      <c r="I22" s="30">
        <f t="shared" si="7"/>
        <v>87220.11</v>
      </c>
      <c r="J22" s="30">
        <f t="shared" si="7"/>
        <v>10277.47</v>
      </c>
      <c r="K22" s="30">
        <f t="shared" si="5"/>
        <v>894771.45</v>
      </c>
      <c r="L22"/>
      <c r="M22"/>
      <c r="N22"/>
    </row>
    <row r="23" spans="1:14" ht="16.5" customHeight="1">
      <c r="A23" s="18" t="s">
        <v>26</v>
      </c>
      <c r="B23" s="30">
        <v>25517.68</v>
      </c>
      <c r="C23" s="30">
        <v>36049.13</v>
      </c>
      <c r="D23" s="30">
        <v>37228.71</v>
      </c>
      <c r="E23" s="30">
        <v>20909.61</v>
      </c>
      <c r="F23" s="30">
        <v>26326.12</v>
      </c>
      <c r="G23" s="30">
        <v>26805.85</v>
      </c>
      <c r="H23" s="30">
        <v>27264.77</v>
      </c>
      <c r="I23" s="30">
        <v>43429.03</v>
      </c>
      <c r="J23" s="30">
        <v>11475.97</v>
      </c>
      <c r="K23" s="30">
        <f t="shared" si="5"/>
        <v>255006.87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1190.58</v>
      </c>
      <c r="C26" s="30">
        <v>1159.32</v>
      </c>
      <c r="D26" s="30">
        <v>1604.81</v>
      </c>
      <c r="E26" s="30">
        <v>849.3</v>
      </c>
      <c r="F26" s="30">
        <v>948.3</v>
      </c>
      <c r="G26" s="30">
        <v>1169.74</v>
      </c>
      <c r="H26" s="30">
        <v>974.35</v>
      </c>
      <c r="I26" s="30">
        <v>1255.71</v>
      </c>
      <c r="J26" s="30">
        <v>315.23</v>
      </c>
      <c r="K26" s="30">
        <f t="shared" si="5"/>
        <v>9467.34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959.49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6313.469999999999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-71524.78</v>
      </c>
      <c r="C31" s="30">
        <f t="shared" si="8"/>
        <v>-79627.34</v>
      </c>
      <c r="D31" s="30">
        <f t="shared" si="8"/>
        <v>-967613.7999999999</v>
      </c>
      <c r="E31" s="30">
        <f t="shared" si="8"/>
        <v>-50227.44</v>
      </c>
      <c r="F31" s="30">
        <f t="shared" si="8"/>
        <v>-55635.53</v>
      </c>
      <c r="G31" s="30">
        <f t="shared" si="8"/>
        <v>-40564.89</v>
      </c>
      <c r="H31" s="30">
        <f t="shared" si="8"/>
        <v>-609001.59</v>
      </c>
      <c r="I31" s="30">
        <f t="shared" si="8"/>
        <v>-76656.55</v>
      </c>
      <c r="J31" s="30">
        <f t="shared" si="8"/>
        <v>-17952.08</v>
      </c>
      <c r="K31" s="30">
        <f aca="true" t="shared" si="9" ref="K31:K39">SUM(B31:J31)</f>
        <v>-1968803.9999999998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-64904.4</v>
      </c>
      <c r="C32" s="30">
        <f t="shared" si="10"/>
        <v>-73180.8</v>
      </c>
      <c r="D32" s="30">
        <f t="shared" si="10"/>
        <v>-81307.6</v>
      </c>
      <c r="E32" s="30">
        <f t="shared" si="10"/>
        <v>-45504.8</v>
      </c>
      <c r="F32" s="30">
        <f t="shared" si="10"/>
        <v>-50362.4</v>
      </c>
      <c r="G32" s="30">
        <f t="shared" si="10"/>
        <v>-34060.4</v>
      </c>
      <c r="H32" s="30">
        <f t="shared" si="10"/>
        <v>-27583.6</v>
      </c>
      <c r="I32" s="30">
        <f t="shared" si="10"/>
        <v>-69674</v>
      </c>
      <c r="J32" s="30">
        <f t="shared" si="10"/>
        <v>-9719.6</v>
      </c>
      <c r="K32" s="30">
        <f t="shared" si="9"/>
        <v>-456297.60000000003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-64904.4</v>
      </c>
      <c r="C33" s="30">
        <f t="shared" si="11"/>
        <v>-73180.8</v>
      </c>
      <c r="D33" s="30">
        <f t="shared" si="11"/>
        <v>-81307.6</v>
      </c>
      <c r="E33" s="30">
        <f t="shared" si="11"/>
        <v>-45504.8</v>
      </c>
      <c r="F33" s="30">
        <f t="shared" si="11"/>
        <v>-50362.4</v>
      </c>
      <c r="G33" s="30">
        <f t="shared" si="11"/>
        <v>-34060.4</v>
      </c>
      <c r="H33" s="30">
        <f t="shared" si="11"/>
        <v>-27583.6</v>
      </c>
      <c r="I33" s="30">
        <f t="shared" si="11"/>
        <v>-69674</v>
      </c>
      <c r="J33" s="30">
        <f t="shared" si="11"/>
        <v>-9719.6</v>
      </c>
      <c r="K33" s="30">
        <f t="shared" si="9"/>
        <v>-456297.60000000003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-6620.38</v>
      </c>
      <c r="C37" s="27">
        <f t="shared" si="12"/>
        <v>-6446.54</v>
      </c>
      <c r="D37" s="27">
        <f t="shared" si="12"/>
        <v>-886306.2</v>
      </c>
      <c r="E37" s="27">
        <f t="shared" si="12"/>
        <v>-4722.64</v>
      </c>
      <c r="F37" s="27">
        <f t="shared" si="12"/>
        <v>-5273.13</v>
      </c>
      <c r="G37" s="27">
        <f t="shared" si="12"/>
        <v>-6504.49</v>
      </c>
      <c r="H37" s="27">
        <f t="shared" si="12"/>
        <v>-581417.99</v>
      </c>
      <c r="I37" s="27">
        <f t="shared" si="12"/>
        <v>-6982.55</v>
      </c>
      <c r="J37" s="27">
        <f t="shared" si="12"/>
        <v>-8232.48</v>
      </c>
      <c r="K37" s="30">
        <f t="shared" si="9"/>
        <v>-1512506.4000000001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-855000</v>
      </c>
      <c r="E46" s="17">
        <v>0</v>
      </c>
      <c r="F46" s="17">
        <v>0</v>
      </c>
      <c r="G46" s="17">
        <v>0</v>
      </c>
      <c r="H46" s="17">
        <v>-576000</v>
      </c>
      <c r="I46" s="17">
        <v>0</v>
      </c>
      <c r="J46" s="17">
        <v>0</v>
      </c>
      <c r="K46" s="30">
        <f t="shared" si="13"/>
        <v>-1431000</v>
      </c>
      <c r="L46" s="24"/>
      <c r="M46"/>
      <c r="N46"/>
    </row>
    <row r="47" spans="1:14" s="23" customFormat="1" ht="16.5" customHeight="1">
      <c r="A47" s="25" t="s">
        <v>10</v>
      </c>
      <c r="B47" s="17">
        <v>-6620.38</v>
      </c>
      <c r="C47" s="17">
        <v>-6446.54</v>
      </c>
      <c r="D47" s="17">
        <v>-8923.75</v>
      </c>
      <c r="E47" s="17">
        <v>-4722.64</v>
      </c>
      <c r="F47" s="17">
        <v>-5273.13</v>
      </c>
      <c r="G47" s="17">
        <v>-6504.49</v>
      </c>
      <c r="H47" s="17">
        <v>-5417.99</v>
      </c>
      <c r="I47" s="17">
        <v>-6982.55</v>
      </c>
      <c r="J47" s="17">
        <v>-1752.88</v>
      </c>
      <c r="K47" s="30">
        <f t="shared" si="13"/>
        <v>-52644.35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-67441.63</v>
      </c>
      <c r="C51" s="30">
        <v>-71303.05</v>
      </c>
      <c r="D51" s="30">
        <v>-95743.79</v>
      </c>
      <c r="E51" s="30">
        <v>-62667.16</v>
      </c>
      <c r="F51" s="30">
        <v>-46603.15</v>
      </c>
      <c r="G51" s="30">
        <v>-50745.94</v>
      </c>
      <c r="H51" s="30">
        <v>-34406.89</v>
      </c>
      <c r="I51" s="30">
        <v>-50369.01</v>
      </c>
      <c r="J51" s="30">
        <v>-10146.09</v>
      </c>
      <c r="K51" s="30">
        <f t="shared" si="13"/>
        <v>-489426.7100000001</v>
      </c>
      <c r="L51" s="59"/>
      <c r="M51" s="59"/>
      <c r="N51" s="59"/>
    </row>
    <row r="52" spans="1:14" ht="16.5" customHeight="1">
      <c r="A52" s="25" t="s">
        <v>75</v>
      </c>
      <c r="B52" s="30">
        <v>67441.63</v>
      </c>
      <c r="C52" s="30">
        <v>71303.05</v>
      </c>
      <c r="D52" s="30">
        <v>95743.79</v>
      </c>
      <c r="E52" s="30">
        <v>62667.16</v>
      </c>
      <c r="F52" s="30">
        <v>46603.15</v>
      </c>
      <c r="G52" s="30">
        <v>50745.94</v>
      </c>
      <c r="H52" s="30">
        <v>34406.89</v>
      </c>
      <c r="I52" s="30">
        <v>50369.01</v>
      </c>
      <c r="J52" s="30">
        <v>10146.09</v>
      </c>
      <c r="K52" s="30">
        <f t="shared" si="13"/>
        <v>489426.7100000001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952107.7799999999</v>
      </c>
      <c r="C54" s="27">
        <f t="shared" si="15"/>
        <v>917778.66</v>
      </c>
      <c r="D54" s="27">
        <f t="shared" si="15"/>
        <v>411009.2599999999</v>
      </c>
      <c r="E54" s="27">
        <f t="shared" si="15"/>
        <v>679212.81</v>
      </c>
      <c r="F54" s="27">
        <f t="shared" si="15"/>
        <v>759319.9400000001</v>
      </c>
      <c r="G54" s="27">
        <f t="shared" si="15"/>
        <v>965789.91</v>
      </c>
      <c r="H54" s="27">
        <f t="shared" si="15"/>
        <v>227286.55000000005</v>
      </c>
      <c r="I54" s="27">
        <f t="shared" si="15"/>
        <v>1003078.26</v>
      </c>
      <c r="J54" s="27">
        <f t="shared" si="15"/>
        <v>253421.34999999992</v>
      </c>
      <c r="K54" s="20">
        <f>SUM(B54:J54)</f>
        <v>6169004.519999999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952107.77</v>
      </c>
      <c r="C60" s="10">
        <f t="shared" si="17"/>
        <v>917778.6638860019</v>
      </c>
      <c r="D60" s="10">
        <f t="shared" si="17"/>
        <v>411009.263199684</v>
      </c>
      <c r="E60" s="10">
        <f t="shared" si="17"/>
        <v>679212.8078402319</v>
      </c>
      <c r="F60" s="10">
        <f t="shared" si="17"/>
        <v>759319.937628592</v>
      </c>
      <c r="G60" s="10">
        <f t="shared" si="17"/>
        <v>965789.908891347</v>
      </c>
      <c r="H60" s="10">
        <f t="shared" si="17"/>
        <v>227286.54878615844</v>
      </c>
      <c r="I60" s="10">
        <f>SUM(I61:I73)</f>
        <v>1003078.26</v>
      </c>
      <c r="J60" s="10">
        <f t="shared" si="17"/>
        <v>253421.35197774105</v>
      </c>
      <c r="K60" s="5">
        <f>SUM(K61:K73)</f>
        <v>6169004.512209756</v>
      </c>
      <c r="L60" s="9"/>
    </row>
    <row r="61" spans="1:12" ht="16.5" customHeight="1">
      <c r="A61" s="7" t="s">
        <v>56</v>
      </c>
      <c r="B61" s="8">
        <v>832618.25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832618.25</v>
      </c>
      <c r="L61"/>
    </row>
    <row r="62" spans="1:12" ht="16.5" customHeight="1">
      <c r="A62" s="7" t="s">
        <v>57</v>
      </c>
      <c r="B62" s="8">
        <v>119489.52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119489.52</v>
      </c>
      <c r="L62"/>
    </row>
    <row r="63" spans="1:12" ht="16.5" customHeight="1">
      <c r="A63" s="7" t="s">
        <v>4</v>
      </c>
      <c r="B63" s="6">
        <v>0</v>
      </c>
      <c r="C63" s="8">
        <v>917778.6638860019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917778.6638860019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411009.263199684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411009.263199684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679212.8078402319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679212.8078402319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759319.937628592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759319.937628592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965789.908891347</v>
      </c>
      <c r="H67" s="6">
        <v>0</v>
      </c>
      <c r="I67" s="6">
        <v>0</v>
      </c>
      <c r="J67" s="6">
        <v>0</v>
      </c>
      <c r="K67" s="5">
        <f t="shared" si="18"/>
        <v>965789.908891347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227286.54878615844</v>
      </c>
      <c r="I68" s="6">
        <v>0</v>
      </c>
      <c r="J68" s="6">
        <v>0</v>
      </c>
      <c r="K68" s="5">
        <f t="shared" si="18"/>
        <v>227286.54878615844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372944.5</v>
      </c>
      <c r="J70" s="6">
        <v>0</v>
      </c>
      <c r="K70" s="5">
        <f t="shared" si="18"/>
        <v>372944.5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630133.76</v>
      </c>
      <c r="J71" s="6">
        <v>0</v>
      </c>
      <c r="K71" s="5">
        <f t="shared" si="18"/>
        <v>630133.76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253421.35197774105</v>
      </c>
      <c r="K72" s="5">
        <f t="shared" si="18"/>
        <v>253421.35197774105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2023-01-17T12:38:01Z</dcterms:modified>
  <cp:category/>
  <cp:version/>
  <cp:contentType/>
  <cp:contentStatus/>
</cp:coreProperties>
</file>