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<sst xmlns="http://schemas.openxmlformats.org/spreadsheetml/2006/main" count="82" uniqueCount="81">
  <si>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</si>
  <si>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</si>
  <si>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</si>
  <si>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</si>
  <si>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</si>
  <si>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</si>
  <si>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</si>
  <si>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</si>
  <si>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</si>
  <si>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</si>
  <si>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</si>
  <si>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</si>
  <si>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</si>
  <si>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</si>
  <si>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</si>
  <si>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</si>
  <si>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</si>
  <si>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</si>
  <si>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</si>
  <si>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</si>
  <si>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</si>
  <si>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</si>
  <si>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</si>
  <si>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</si>
  <si>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</si>
  <si>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</si>
  <si>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</si>
  <si>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</si>
  <si>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</si>
  <si>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</si>
  <si>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</si>
  <si>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</si>
  <si>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</si>
  <si>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</si>
  <si>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</si>
  <si>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</si>
  <si>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</si>
  <si>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</si>
  <si>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</si>
  <si>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</si>
  <si>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</si>
  <si>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</si>
  <si>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</si>
  <si>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</si>
  <si>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</si>
  <si>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</si>
  <si>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</si>
  <si>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</si>
  <si>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</si>
  <si>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</si>
  <si>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</si>
  <si>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</si>
  <si>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</si>
  <si>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</si>
  <si>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</si>
  <si>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</si>
  <si>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</si>
  <si>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</si>
  <si>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</si>
  <si>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</si>
  <si>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</si>
  <si>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</si>
  <si>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</si>
  <si>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</si>
  <si>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</si>
  <si>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</si>
  <si>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</si>
  <si>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</si>
  <si>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</si>
  <si>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</si>
  <si>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</si>
  <si>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</si>
  <si>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</si>
  <si>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</si>
  <si>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</si>
  <si>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</si>
  <si>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</si>
  <si>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</si>
  <si>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14/12/22 - VENCIMENTO 21/12/22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</si>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</sst>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336858</v>
      </c>
      <c r="C7" s="46">
        <f aca="true" t="shared" si="0" ref="C7:J7">+C8+C11</f>
        <v>273213</v>
      </c>
      <c r="D7" s="46">
        <f t="shared" si="0"/>
        <v>338894</v>
      </c>
      <c r="E7" s="46">
        <f t="shared" si="0"/>
        <v>192578</v>
      </c>
      <c r="F7" s="46">
        <f t="shared" si="0"/>
        <v>234883</v>
      </c>
      <c r="G7" s="46">
        <f t="shared" si="0"/>
        <v>230171</v>
      </c>
      <c r="H7" s="46">
        <f t="shared" si="0"/>
        <v>270016</v>
      </c>
      <c r="I7" s="46">
        <f t="shared" si="0"/>
        <v>384135</v>
      </c>
      <c r="J7" s="46">
        <f t="shared" si="0"/>
        <v>124027</v>
      </c>
      <c r="K7" s="38">
        <f aca="true" t="shared" si="1" ref="K7:K13">SUM(B7:J7)</f>
        <v>2384775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19169</v>
      </c>
      <c r="C8" s="44">
        <f t="shared" si="2"/>
        <v>19415</v>
      </c>
      <c r="D8" s="44">
        <f t="shared" si="2"/>
        <v>19189</v>
      </c>
      <c r="E8" s="44">
        <f t="shared" si="2"/>
        <v>13413</v>
      </c>
      <c r="F8" s="44">
        <f t="shared" si="2"/>
        <v>13798</v>
      </c>
      <c r="G8" s="44">
        <f t="shared" si="2"/>
        <v>7349</v>
      </c>
      <c r="H8" s="44">
        <f t="shared" si="2"/>
        <v>6610</v>
      </c>
      <c r="I8" s="44">
        <f t="shared" si="2"/>
        <v>19965</v>
      </c>
      <c r="J8" s="44">
        <f t="shared" si="2"/>
        <v>4453</v>
      </c>
      <c r="K8" s="38">
        <f t="shared" si="1"/>
        <v>123361</v>
      </c>
      <c r="L8"/>
      <c r="M8"/>
      <c r="N8"/>
    </row>
    <row r="9" spans="1:14" ht="16.5" customHeight="1">
      <c r="A9" s="22" t="s">
        <v>32</v>
      </c>
      <c r="B9" s="44">
        <v>19120</v>
      </c>
      <c r="C9" s="44">
        <v>19409</v>
      </c>
      <c r="D9" s="44">
        <v>19181</v>
      </c>
      <c r="E9" s="44">
        <v>13198</v>
      </c>
      <c r="F9" s="44">
        <v>13792</v>
      </c>
      <c r="G9" s="44">
        <v>7347</v>
      </c>
      <c r="H9" s="44">
        <v>6610</v>
      </c>
      <c r="I9" s="44">
        <v>19894</v>
      </c>
      <c r="J9" s="44">
        <v>4453</v>
      </c>
      <c r="K9" s="38">
        <f t="shared" si="1"/>
        <v>123004</v>
      </c>
      <c r="L9"/>
      <c r="M9"/>
      <c r="N9"/>
    </row>
    <row r="10" spans="1:14" ht="16.5" customHeight="1">
      <c r="A10" s="22" t="s">
        <v>31</v>
      </c>
      <c r="B10" s="44">
        <v>49</v>
      </c>
      <c r="C10" s="44">
        <v>6</v>
      </c>
      <c r="D10" s="44">
        <v>8</v>
      </c>
      <c r="E10" s="44">
        <v>215</v>
      </c>
      <c r="F10" s="44">
        <v>6</v>
      </c>
      <c r="G10" s="44">
        <v>2</v>
      </c>
      <c r="H10" s="44">
        <v>0</v>
      </c>
      <c r="I10" s="44">
        <v>71</v>
      </c>
      <c r="J10" s="44">
        <v>0</v>
      </c>
      <c r="K10" s="38">
        <f t="shared" si="1"/>
        <v>357</v>
      </c>
      <c r="L10"/>
      <c r="M10"/>
      <c r="N10"/>
    </row>
    <row r="11" spans="1:14" ht="16.5" customHeight="1">
      <c r="A11" s="43" t="s">
        <v>67</v>
      </c>
      <c r="B11" s="42">
        <v>317689</v>
      </c>
      <c r="C11" s="42">
        <v>253798</v>
      </c>
      <c r="D11" s="42">
        <v>319705</v>
      </c>
      <c r="E11" s="42">
        <v>179165</v>
      </c>
      <c r="F11" s="42">
        <v>221085</v>
      </c>
      <c r="G11" s="42">
        <v>222822</v>
      </c>
      <c r="H11" s="42">
        <v>263406</v>
      </c>
      <c r="I11" s="42">
        <v>364170</v>
      </c>
      <c r="J11" s="42">
        <v>119574</v>
      </c>
      <c r="K11" s="38">
        <f t="shared" si="1"/>
        <v>2261414</v>
      </c>
      <c r="L11" s="59"/>
      <c r="M11" s="59"/>
      <c r="N11" s="59"/>
    </row>
    <row r="12" spans="1:14" ht="16.5" customHeight="1">
      <c r="A12" s="22" t="s">
        <v>68</v>
      </c>
      <c r="B12" s="42">
        <v>21906</v>
      </c>
      <c r="C12" s="42">
        <v>19558</v>
      </c>
      <c r="D12" s="42">
        <v>24886</v>
      </c>
      <c r="E12" s="42">
        <v>17076</v>
      </c>
      <c r="F12" s="42">
        <v>13042</v>
      </c>
      <c r="G12" s="42">
        <v>12500</v>
      </c>
      <c r="H12" s="42">
        <v>12339</v>
      </c>
      <c r="I12" s="42">
        <v>19356</v>
      </c>
      <c r="J12" s="42">
        <v>5151</v>
      </c>
      <c r="K12" s="38">
        <f t="shared" si="1"/>
        <v>145814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295783</v>
      </c>
      <c r="C13" s="42">
        <f>+C11-C12</f>
        <v>234240</v>
      </c>
      <c r="D13" s="42">
        <f>+D11-D12</f>
        <v>294819</v>
      </c>
      <c r="E13" s="42">
        <f aca="true" t="shared" si="3" ref="E13:J13">+E11-E12</f>
        <v>162089</v>
      </c>
      <c r="F13" s="42">
        <f t="shared" si="3"/>
        <v>208043</v>
      </c>
      <c r="G13" s="42">
        <f t="shared" si="3"/>
        <v>210322</v>
      </c>
      <c r="H13" s="42">
        <f t="shared" si="3"/>
        <v>251067</v>
      </c>
      <c r="I13" s="42">
        <f t="shared" si="3"/>
        <v>344814</v>
      </c>
      <c r="J13" s="42">
        <f t="shared" si="3"/>
        <v>114423</v>
      </c>
      <c r="K13" s="38">
        <f t="shared" si="1"/>
        <v>2115600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1.090151774996914</v>
      </c>
      <c r="C18" s="39">
        <v>1.160198839725658</v>
      </c>
      <c r="D18" s="39">
        <v>1.040543219862753</v>
      </c>
      <c r="E18" s="39">
        <v>1.302746450759726</v>
      </c>
      <c r="F18" s="39">
        <v>0.997691786699452</v>
      </c>
      <c r="G18" s="39">
        <v>1.112816125744272</v>
      </c>
      <c r="H18" s="39">
        <v>1.074637563183771</v>
      </c>
      <c r="I18" s="39">
        <v>1.053207794343807</v>
      </c>
      <c r="J18" s="39">
        <v>1.010520005647165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1703834.3099999998</v>
      </c>
      <c r="C20" s="36">
        <f aca="true" t="shared" si="4" ref="C20:J20">SUM(C21:C28)</f>
        <v>1620218.6500000001</v>
      </c>
      <c r="D20" s="36">
        <f t="shared" si="4"/>
        <v>1992881.1099999996</v>
      </c>
      <c r="E20" s="36">
        <f t="shared" si="4"/>
        <v>1234010.82</v>
      </c>
      <c r="F20" s="36">
        <f t="shared" si="4"/>
        <v>1221639.13</v>
      </c>
      <c r="G20" s="36">
        <f t="shared" si="4"/>
        <v>1342007.3399999999</v>
      </c>
      <c r="H20" s="36">
        <f t="shared" si="4"/>
        <v>1220441.6700000002</v>
      </c>
      <c r="I20" s="36">
        <f t="shared" si="4"/>
        <v>1732754.3800000001</v>
      </c>
      <c r="J20" s="36">
        <f t="shared" si="4"/>
        <v>594820.07</v>
      </c>
      <c r="K20" s="36">
        <f aca="true" t="shared" si="5" ref="K20:K28">SUM(B20:J20)</f>
        <v>12662607.48</v>
      </c>
      <c r="L20"/>
      <c r="M20"/>
      <c r="N20"/>
    </row>
    <row r="21" spans="1:14" ht="16.5" customHeight="1">
      <c r="A21" s="35" t="s">
        <v>28</v>
      </c>
      <c r="B21" s="58">
        <f>ROUND((B15+B16)*B7,2)</f>
        <v>1512862.96</v>
      </c>
      <c r="C21" s="58">
        <f>ROUND((C15+C16)*C7,2)</f>
        <v>1348005.62</v>
      </c>
      <c r="D21" s="58">
        <f aca="true" t="shared" si="6" ref="D21:J21">ROUND((D15+D16)*D7,2)</f>
        <v>1853580.73</v>
      </c>
      <c r="E21" s="58">
        <f t="shared" si="6"/>
        <v>915785.42</v>
      </c>
      <c r="F21" s="58">
        <f t="shared" si="6"/>
        <v>1182025.21</v>
      </c>
      <c r="G21" s="58">
        <f t="shared" si="6"/>
        <v>1170051.26</v>
      </c>
      <c r="H21" s="58">
        <f t="shared" si="6"/>
        <v>1092889.76</v>
      </c>
      <c r="I21" s="58">
        <f t="shared" si="6"/>
        <v>1570535.95</v>
      </c>
      <c r="J21" s="58">
        <f t="shared" si="6"/>
        <v>573773.71</v>
      </c>
      <c r="K21" s="30">
        <f t="shared" si="5"/>
        <v>11219510.620000001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136387.28</v>
      </c>
      <c r="C22" s="30">
        <f t="shared" si="7"/>
        <v>215948.94</v>
      </c>
      <c r="D22" s="30">
        <f t="shared" si="7"/>
        <v>75150.13</v>
      </c>
      <c r="E22" s="30">
        <f t="shared" si="7"/>
        <v>277250.79</v>
      </c>
      <c r="F22" s="30">
        <f t="shared" si="7"/>
        <v>-2728.37</v>
      </c>
      <c r="G22" s="30">
        <f t="shared" si="7"/>
        <v>132000.65</v>
      </c>
      <c r="H22" s="30">
        <f t="shared" si="7"/>
        <v>81570.63</v>
      </c>
      <c r="I22" s="30">
        <f t="shared" si="7"/>
        <v>83564.75</v>
      </c>
      <c r="J22" s="30">
        <f t="shared" si="7"/>
        <v>6036.1</v>
      </c>
      <c r="K22" s="30">
        <f t="shared" si="5"/>
        <v>1005180.8999999999</v>
      </c>
      <c r="L22"/>
      <c r="M22"/>
      <c r="N22"/>
    </row>
    <row r="23" spans="1:14" ht="16.5" customHeight="1">
      <c r="A23" s="18" t="s">
        <v>26</v>
      </c>
      <c r="B23" s="30">
        <v>50326</v>
      </c>
      <c r="C23" s="30">
        <v>50460.82</v>
      </c>
      <c r="D23" s="30">
        <v>56106.63</v>
      </c>
      <c r="E23" s="30">
        <v>35802.9</v>
      </c>
      <c r="F23" s="30">
        <v>38856.85</v>
      </c>
      <c r="G23" s="30">
        <v>36292.7</v>
      </c>
      <c r="H23" s="30">
        <v>40679.11</v>
      </c>
      <c r="I23" s="30">
        <v>72594.53</v>
      </c>
      <c r="J23" s="30">
        <v>19021.22</v>
      </c>
      <c r="K23" s="30">
        <f t="shared" si="5"/>
        <v>400140.76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1328.66</v>
      </c>
      <c r="C26" s="30">
        <v>1263.53</v>
      </c>
      <c r="D26" s="30">
        <v>1552.71</v>
      </c>
      <c r="E26" s="30">
        <v>961.32</v>
      </c>
      <c r="F26" s="30">
        <v>953.51</v>
      </c>
      <c r="G26" s="30">
        <v>1047.29</v>
      </c>
      <c r="H26" s="30">
        <v>950.9</v>
      </c>
      <c r="I26" s="30">
        <v>1352.1</v>
      </c>
      <c r="J26" s="30">
        <v>463.73</v>
      </c>
      <c r="K26" s="30">
        <f t="shared" si="5"/>
        <v>9873.749999999998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959.49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6313.469999999999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-156556.26000000004</v>
      </c>
      <c r="C31" s="30">
        <f t="shared" si="8"/>
        <v>-99380.56</v>
      </c>
      <c r="D31" s="30">
        <f t="shared" si="8"/>
        <v>-134859.71999999994</v>
      </c>
      <c r="E31" s="30">
        <f t="shared" si="8"/>
        <v>-129303.65999999999</v>
      </c>
      <c r="F31" s="30">
        <f t="shared" si="8"/>
        <v>-65986.90000000001</v>
      </c>
      <c r="G31" s="30">
        <f t="shared" si="8"/>
        <v>-123418.02</v>
      </c>
      <c r="H31" s="30">
        <f t="shared" si="8"/>
        <v>-50224.99</v>
      </c>
      <c r="I31" s="30">
        <f t="shared" si="8"/>
        <v>-119792.3</v>
      </c>
      <c r="J31" s="30">
        <f t="shared" si="8"/>
        <v>-36283.850000000006</v>
      </c>
      <c r="K31" s="30">
        <f aca="true" t="shared" si="9" ref="K31:K39">SUM(B31:J31)</f>
        <v>-915806.26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-149168.09000000003</v>
      </c>
      <c r="C32" s="30">
        <f t="shared" si="10"/>
        <v>-92354.55</v>
      </c>
      <c r="D32" s="30">
        <f t="shared" si="10"/>
        <v>-103843.25</v>
      </c>
      <c r="E32" s="30">
        <f t="shared" si="10"/>
        <v>-123958.09999999999</v>
      </c>
      <c r="F32" s="30">
        <f t="shared" si="10"/>
        <v>-60684.8</v>
      </c>
      <c r="G32" s="30">
        <f t="shared" si="10"/>
        <v>-117594.40000000001</v>
      </c>
      <c r="H32" s="30">
        <f t="shared" si="10"/>
        <v>-44937.38</v>
      </c>
      <c r="I32" s="30">
        <f t="shared" si="10"/>
        <v>-112273.75</v>
      </c>
      <c r="J32" s="30">
        <f t="shared" si="10"/>
        <v>-27225.63</v>
      </c>
      <c r="K32" s="30">
        <f t="shared" si="9"/>
        <v>-832039.9500000001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-84128</v>
      </c>
      <c r="C33" s="30">
        <f t="shared" si="11"/>
        <v>-85399.6</v>
      </c>
      <c r="D33" s="30">
        <f t="shared" si="11"/>
        <v>-84396.4</v>
      </c>
      <c r="E33" s="30">
        <f t="shared" si="11"/>
        <v>-58071.2</v>
      </c>
      <c r="F33" s="30">
        <f t="shared" si="11"/>
        <v>-60684.8</v>
      </c>
      <c r="G33" s="30">
        <f t="shared" si="11"/>
        <v>-32326.8</v>
      </c>
      <c r="H33" s="30">
        <f t="shared" si="11"/>
        <v>-29084</v>
      </c>
      <c r="I33" s="30">
        <f t="shared" si="11"/>
        <v>-87533.6</v>
      </c>
      <c r="J33" s="30">
        <f t="shared" si="11"/>
        <v>-19593.2</v>
      </c>
      <c r="K33" s="30">
        <f t="shared" si="9"/>
        <v>-541217.6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-65040.09000000001</v>
      </c>
      <c r="C36" s="30">
        <v>-6954.950000000001</v>
      </c>
      <c r="D36" s="30">
        <v>-19446.85</v>
      </c>
      <c r="E36" s="30">
        <v>-65886.9</v>
      </c>
      <c r="F36" s="26">
        <v>0</v>
      </c>
      <c r="G36" s="30">
        <v>-85267.6</v>
      </c>
      <c r="H36" s="30">
        <v>-15853.38</v>
      </c>
      <c r="I36" s="30">
        <v>-24740.15</v>
      </c>
      <c r="J36" s="30">
        <v>-7632.43</v>
      </c>
      <c r="K36" s="30">
        <f t="shared" si="9"/>
        <v>-290822.35000000003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-7388.17</v>
      </c>
      <c r="C37" s="27">
        <f t="shared" si="12"/>
        <v>-7026.01</v>
      </c>
      <c r="D37" s="27">
        <f t="shared" si="12"/>
        <v>-31016.469999999954</v>
      </c>
      <c r="E37" s="27">
        <f t="shared" si="12"/>
        <v>-5345.56</v>
      </c>
      <c r="F37" s="27">
        <f t="shared" si="12"/>
        <v>-5302.1</v>
      </c>
      <c r="G37" s="27">
        <f t="shared" si="12"/>
        <v>-5823.62</v>
      </c>
      <c r="H37" s="27">
        <f t="shared" si="12"/>
        <v>-5287.61</v>
      </c>
      <c r="I37" s="27">
        <f t="shared" si="12"/>
        <v>-7518.55</v>
      </c>
      <c r="J37" s="27">
        <f t="shared" si="12"/>
        <v>-9058.220000000001</v>
      </c>
      <c r="K37" s="30">
        <f t="shared" si="9"/>
        <v>-83766.30999999995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-7388.17</v>
      </c>
      <c r="C47" s="17">
        <v>-7026.01</v>
      </c>
      <c r="D47" s="17">
        <v>-8634.02</v>
      </c>
      <c r="E47" s="17">
        <v>-5345.56</v>
      </c>
      <c r="F47" s="17">
        <v>-5302.1</v>
      </c>
      <c r="G47" s="17">
        <v>-5823.62</v>
      </c>
      <c r="H47" s="17">
        <v>-5287.61</v>
      </c>
      <c r="I47" s="17">
        <v>-7518.55</v>
      </c>
      <c r="J47" s="17">
        <v>-2578.62</v>
      </c>
      <c r="K47" s="30">
        <f t="shared" si="13"/>
        <v>-54904.26000000001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-110800.55</v>
      </c>
      <c r="C51" s="30">
        <v>-115982.85</v>
      </c>
      <c r="D51" s="30">
        <v>-146342.12</v>
      </c>
      <c r="E51" s="30">
        <v>-109419.59</v>
      </c>
      <c r="F51" s="30">
        <v>-67832.75</v>
      </c>
      <c r="G51" s="30">
        <v>-72881.25</v>
      </c>
      <c r="H51" s="30">
        <v>-55771.05</v>
      </c>
      <c r="I51" s="30">
        <v>-87311.04</v>
      </c>
      <c r="J51" s="30">
        <v>-24703.68</v>
      </c>
      <c r="K51" s="30">
        <f t="shared" si="13"/>
        <v>-791044.8800000001</v>
      </c>
      <c r="L51" s="59"/>
      <c r="M51" s="59"/>
      <c r="N51" s="59"/>
    </row>
    <row r="52" spans="1:14" ht="16.5" customHeight="1">
      <c r="A52" s="25" t="s">
        <v>75</v>
      </c>
      <c r="B52" s="30">
        <v>110800.55</v>
      </c>
      <c r="C52" s="30">
        <v>115982.85</v>
      </c>
      <c r="D52" s="30">
        <v>146342.12</v>
      </c>
      <c r="E52" s="30">
        <v>109419.59</v>
      </c>
      <c r="F52" s="30">
        <v>67832.75</v>
      </c>
      <c r="G52" s="30">
        <v>72881.25</v>
      </c>
      <c r="H52" s="30">
        <v>55771.05</v>
      </c>
      <c r="I52" s="30">
        <v>87311.04</v>
      </c>
      <c r="J52" s="30">
        <v>24703.68</v>
      </c>
      <c r="K52" s="30">
        <f t="shared" si="13"/>
        <v>791044.8800000001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1547278.0499999998</v>
      </c>
      <c r="C54" s="27">
        <f t="shared" si="15"/>
        <v>1520838.09</v>
      </c>
      <c r="D54" s="27">
        <f t="shared" si="15"/>
        <v>1858021.3899999997</v>
      </c>
      <c r="E54" s="27">
        <f t="shared" si="15"/>
        <v>1104707.1600000001</v>
      </c>
      <c r="F54" s="27">
        <f t="shared" si="15"/>
        <v>1155652.23</v>
      </c>
      <c r="G54" s="27">
        <f t="shared" si="15"/>
        <v>1218589.3199999998</v>
      </c>
      <c r="H54" s="27">
        <f t="shared" si="15"/>
        <v>1170216.6800000002</v>
      </c>
      <c r="I54" s="27">
        <f t="shared" si="15"/>
        <v>1612962.08</v>
      </c>
      <c r="J54" s="27">
        <f t="shared" si="15"/>
        <v>558536.22</v>
      </c>
      <c r="K54" s="20">
        <f>SUM(B54:J54)</f>
        <v>11746801.22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1547278.05</v>
      </c>
      <c r="C60" s="10">
        <f t="shared" si="17"/>
        <v>1520838.0862330792</v>
      </c>
      <c r="D60" s="10">
        <f t="shared" si="17"/>
        <v>1858021.3909534342</v>
      </c>
      <c r="E60" s="10">
        <f t="shared" si="17"/>
        <v>1104707.1555078092</v>
      </c>
      <c r="F60" s="10">
        <f t="shared" si="17"/>
        <v>1155652.23357114</v>
      </c>
      <c r="G60" s="10">
        <f t="shared" si="17"/>
        <v>1218589.3200236028</v>
      </c>
      <c r="H60" s="10">
        <f t="shared" si="17"/>
        <v>1170216.678423344</v>
      </c>
      <c r="I60" s="10">
        <f>SUM(I61:I73)</f>
        <v>1612962.09</v>
      </c>
      <c r="J60" s="10">
        <f t="shared" si="17"/>
        <v>558536.2226423328</v>
      </c>
      <c r="K60" s="5">
        <f>SUM(K61:K73)</f>
        <v>11746801.22735474</v>
      </c>
      <c r="L60" s="9"/>
    </row>
    <row r="61" spans="1:12" ht="16.5" customHeight="1">
      <c r="A61" s="7" t="s">
        <v>56</v>
      </c>
      <c r="B61" s="8">
        <v>1361140.5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1361140.5</v>
      </c>
      <c r="L61"/>
    </row>
    <row r="62" spans="1:12" ht="16.5" customHeight="1">
      <c r="A62" s="7" t="s">
        <v>57</v>
      </c>
      <c r="B62" s="8">
        <v>186137.55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186137.55</v>
      </c>
      <c r="L62"/>
    </row>
    <row r="63" spans="1:12" ht="16.5" customHeight="1">
      <c r="A63" s="7" t="s">
        <v>4</v>
      </c>
      <c r="B63" s="6">
        <v>0</v>
      </c>
      <c r="C63" s="8">
        <v>1520838.0862330792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1520838.0862330792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1858021.3909534342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1858021.3909534342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1104707.1555078092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1104707.1555078092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1155652.23357114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1155652.23357114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1218589.3200236028</v>
      </c>
      <c r="H67" s="6">
        <v>0</v>
      </c>
      <c r="I67" s="6">
        <v>0</v>
      </c>
      <c r="J67" s="6">
        <v>0</v>
      </c>
      <c r="K67" s="5">
        <f t="shared" si="18"/>
        <v>1218589.3200236028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1170216.678423344</v>
      </c>
      <c r="I68" s="6">
        <v>0</v>
      </c>
      <c r="J68" s="6">
        <v>0</v>
      </c>
      <c r="K68" s="5">
        <f t="shared" si="18"/>
        <v>1170216.678423344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592763.5700000001</v>
      </c>
      <c r="J70" s="6">
        <v>0</v>
      </c>
      <c r="K70" s="5">
        <f t="shared" si="18"/>
        <v>592763.5700000001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1020198.52</v>
      </c>
      <c r="J71" s="6">
        <v>0</v>
      </c>
      <c r="K71" s="5">
        <f t="shared" si="18"/>
        <v>1020198.52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558536.2226423328</v>
      </c>
      <c r="K72" s="5">
        <f t="shared" si="18"/>
        <v>558536.2226423328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2023-01-17T12:29:05Z</dcterms:modified>
  <cp:category/>
  <cp:version/>
  <cp:contentType/>
  <cp:contentStatus/>
</cp:coreProperties>
</file>