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<sst xmlns="http://schemas.openxmlformats.org/spreadsheetml/2006/main" count="82" uniqueCount="81">
  <si>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</si>
  <si>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</si>
  <si>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</si>
  <si>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</si>
  <si>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</si>
  <si>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</si>
  <si>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</si>
  <si>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</si>
  <si>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</si>
  <si>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</si>
  <si>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</si>
  <si>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</si>
  <si>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</si>
  <si>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</si>
  <si>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</si>
  <si>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</si>
  <si>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</si>
  <si>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</si>
  <si>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</si>
  <si>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</si>
  <si>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</si>
  <si>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</si>
  <si>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</si>
  <si>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</si>
  <si>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</si>
  <si>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</si>
  <si>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</si>
  <si>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</si>
  <si>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</si>
  <si>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</si>
  <si>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</si>
  <si>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</si>
  <si>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</si>
  <si>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</si>
  <si>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</si>
  <si>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</si>
  <si>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</si>
  <si>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</si>
  <si>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</si>
  <si>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</si>
  <si>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</si>
  <si>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</si>
  <si>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</si>
  <si>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</si>
  <si>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</si>
  <si>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</si>
  <si>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</si>
  <si>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</si>
  <si>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</si>
  <si>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</si>
  <si>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</si>
  <si>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</si>
  <si>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</si>
  <si>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</si>
  <si>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</si>
  <si>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</si>
  <si>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</si>
  <si>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</si>
  <si>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</si>
  <si>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</si>
  <si>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</si>
  <si>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</si>
  <si>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</si>
  <si>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</si>
  <si>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</si>
  <si>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</si>
  <si>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</si>
  <si>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</si>
  <si>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</si>
  <si>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</si>
  <si>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</si>
  <si>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</si>
  <si>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</si>
  <si>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</si>
  <si>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</si>
  <si>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</si>
  <si>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</si>
  <si>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</si>
  <si>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13/12/22 - VENCIMENTO 20/12/22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</si>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</sst>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#,##0.00_ ;[Red]\-#,##0.00\ 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311777</v>
      </c>
      <c r="C7" s="46">
        <f aca="true" t="shared" si="0" ref="C7:J7">+C8+C11</f>
        <v>249385</v>
      </c>
      <c r="D7" s="46">
        <f t="shared" si="0"/>
        <v>308014</v>
      </c>
      <c r="E7" s="46">
        <f t="shared" si="0"/>
        <v>172401</v>
      </c>
      <c r="F7" s="46">
        <f t="shared" si="0"/>
        <v>217899</v>
      </c>
      <c r="G7" s="46">
        <f t="shared" si="0"/>
        <v>213183</v>
      </c>
      <c r="H7" s="46">
        <f t="shared" si="0"/>
        <v>252210</v>
      </c>
      <c r="I7" s="46">
        <f t="shared" si="0"/>
        <v>362251</v>
      </c>
      <c r="J7" s="46">
        <f t="shared" si="0"/>
        <v>113641</v>
      </c>
      <c r="K7" s="38">
        <f aca="true" t="shared" si="1" ref="K7:K13">SUM(B7:J7)</f>
        <v>2200761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17492</v>
      </c>
      <c r="C8" s="44">
        <f t="shared" si="2"/>
        <v>16947</v>
      </c>
      <c r="D8" s="44">
        <f t="shared" si="2"/>
        <v>16852</v>
      </c>
      <c r="E8" s="44">
        <f t="shared" si="2"/>
        <v>11717</v>
      </c>
      <c r="F8" s="44">
        <f t="shared" si="2"/>
        <v>12532</v>
      </c>
      <c r="G8" s="44">
        <f t="shared" si="2"/>
        <v>6457</v>
      </c>
      <c r="H8" s="44">
        <f t="shared" si="2"/>
        <v>5893</v>
      </c>
      <c r="I8" s="44">
        <f t="shared" si="2"/>
        <v>18752</v>
      </c>
      <c r="J8" s="44">
        <f t="shared" si="2"/>
        <v>3725</v>
      </c>
      <c r="K8" s="38">
        <f t="shared" si="1"/>
        <v>110367</v>
      </c>
      <c r="L8"/>
      <c r="M8"/>
      <c r="N8"/>
    </row>
    <row r="9" spans="1:14" ht="16.5" customHeight="1">
      <c r="A9" s="22" t="s">
        <v>32</v>
      </c>
      <c r="B9" s="44">
        <v>17436</v>
      </c>
      <c r="C9" s="44">
        <v>16945</v>
      </c>
      <c r="D9" s="44">
        <v>16846</v>
      </c>
      <c r="E9" s="44">
        <v>11529</v>
      </c>
      <c r="F9" s="44">
        <v>12515</v>
      </c>
      <c r="G9" s="44">
        <v>6456</v>
      </c>
      <c r="H9" s="44">
        <v>5893</v>
      </c>
      <c r="I9" s="44">
        <v>18686</v>
      </c>
      <c r="J9" s="44">
        <v>3725</v>
      </c>
      <c r="K9" s="38">
        <f t="shared" si="1"/>
        <v>110031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2</v>
      </c>
      <c r="D10" s="44">
        <v>6</v>
      </c>
      <c r="E10" s="44">
        <v>188</v>
      </c>
      <c r="F10" s="44">
        <v>17</v>
      </c>
      <c r="G10" s="44">
        <v>1</v>
      </c>
      <c r="H10" s="44">
        <v>0</v>
      </c>
      <c r="I10" s="44">
        <v>66</v>
      </c>
      <c r="J10" s="44">
        <v>0</v>
      </c>
      <c r="K10" s="38">
        <f t="shared" si="1"/>
        <v>336</v>
      </c>
      <c r="L10"/>
      <c r="M10"/>
      <c r="N10"/>
    </row>
    <row r="11" spans="1:14" ht="16.5" customHeight="1">
      <c r="A11" s="43" t="s">
        <v>67</v>
      </c>
      <c r="B11" s="42">
        <v>294285</v>
      </c>
      <c r="C11" s="42">
        <v>232438</v>
      </c>
      <c r="D11" s="42">
        <v>291162</v>
      </c>
      <c r="E11" s="42">
        <v>160684</v>
      </c>
      <c r="F11" s="42">
        <v>205367</v>
      </c>
      <c r="G11" s="42">
        <v>206726</v>
      </c>
      <c r="H11" s="42">
        <v>246317</v>
      </c>
      <c r="I11" s="42">
        <v>343499</v>
      </c>
      <c r="J11" s="42">
        <v>109916</v>
      </c>
      <c r="K11" s="38">
        <f t="shared" si="1"/>
        <v>2090394</v>
      </c>
      <c r="L11" s="59"/>
      <c r="M11" s="59"/>
      <c r="N11" s="59"/>
    </row>
    <row r="12" spans="1:14" ht="16.5" customHeight="1">
      <c r="A12" s="22" t="s">
        <v>68</v>
      </c>
      <c r="B12" s="42">
        <v>17387</v>
      </c>
      <c r="C12" s="42">
        <v>15337</v>
      </c>
      <c r="D12" s="42">
        <v>19269</v>
      </c>
      <c r="E12" s="42">
        <v>13375</v>
      </c>
      <c r="F12" s="42">
        <v>10445</v>
      </c>
      <c r="G12" s="42">
        <v>10081</v>
      </c>
      <c r="H12" s="42">
        <v>10275</v>
      </c>
      <c r="I12" s="42">
        <v>15824</v>
      </c>
      <c r="J12" s="42">
        <v>4123</v>
      </c>
      <c r="K12" s="38">
        <f t="shared" si="1"/>
        <v>116116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276898</v>
      </c>
      <c r="C13" s="42">
        <f>+C11-C12</f>
        <v>217101</v>
      </c>
      <c r="D13" s="42">
        <f>+D11-D12</f>
        <v>271893</v>
      </c>
      <c r="E13" s="42">
        <f aca="true" t="shared" si="3" ref="E13:J13">+E11-E12</f>
        <v>147309</v>
      </c>
      <c r="F13" s="42">
        <f t="shared" si="3"/>
        <v>194922</v>
      </c>
      <c r="G13" s="42">
        <f t="shared" si="3"/>
        <v>196645</v>
      </c>
      <c r="H13" s="42">
        <f t="shared" si="3"/>
        <v>236042</v>
      </c>
      <c r="I13" s="42">
        <f t="shared" si="3"/>
        <v>327675</v>
      </c>
      <c r="J13" s="42">
        <f t="shared" si="3"/>
        <v>105793</v>
      </c>
      <c r="K13" s="38">
        <f t="shared" si="1"/>
        <v>1974278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1.162503121065041</v>
      </c>
      <c r="C18" s="39">
        <v>1.250980262042025</v>
      </c>
      <c r="D18" s="39">
        <v>1.118757437784913</v>
      </c>
      <c r="E18" s="39">
        <v>1.42231133966886</v>
      </c>
      <c r="F18" s="39">
        <v>1.054763723552265</v>
      </c>
      <c r="G18" s="39">
        <v>1.185278991296091</v>
      </c>
      <c r="H18" s="39">
        <v>1.133618398038544</v>
      </c>
      <c r="I18" s="39">
        <v>1.106013022092849</v>
      </c>
      <c r="J18" s="39">
        <v>1.091876359632608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1681876.2499999998</v>
      </c>
      <c r="C20" s="36">
        <f aca="true" t="shared" si="4" ref="C20:J20">SUM(C21:C28)</f>
        <v>1594727.19</v>
      </c>
      <c r="D20" s="36">
        <f t="shared" si="4"/>
        <v>1947677.71</v>
      </c>
      <c r="E20" s="36">
        <f t="shared" si="4"/>
        <v>1206748.9600000002</v>
      </c>
      <c r="F20" s="36">
        <f t="shared" si="4"/>
        <v>1198453.95</v>
      </c>
      <c r="G20" s="36">
        <f t="shared" si="4"/>
        <v>1324322.9999999998</v>
      </c>
      <c r="H20" s="36">
        <f t="shared" si="4"/>
        <v>1203268.84</v>
      </c>
      <c r="I20" s="36">
        <f t="shared" si="4"/>
        <v>1717036.69</v>
      </c>
      <c r="J20" s="36">
        <f t="shared" si="4"/>
        <v>589167.3</v>
      </c>
      <c r="K20" s="36">
        <f aca="true" t="shared" si="5" ref="K20:K28">SUM(B20:J20)</f>
        <v>12463279.889999999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1400221.68</v>
      </c>
      <c r="C21" s="58">
        <f>ROUND((C15+C16)*C7,2)</f>
        <v>1230440.65</v>
      </c>
      <c r="D21" s="58">
        <f aca="true" t="shared" si="6" ref="D21:J21">ROUND((D15+D16)*D7,2)</f>
        <v>1684682.57</v>
      </c>
      <c r="E21" s="58">
        <f t="shared" si="6"/>
        <v>819835.72</v>
      </c>
      <c r="F21" s="58">
        <f t="shared" si="6"/>
        <v>1096554.93</v>
      </c>
      <c r="G21" s="58">
        <f t="shared" si="6"/>
        <v>1083694.46</v>
      </c>
      <c r="H21" s="58">
        <f t="shared" si="6"/>
        <v>1020819.98</v>
      </c>
      <c r="I21" s="58">
        <f t="shared" si="6"/>
        <v>1481063.21</v>
      </c>
      <c r="J21" s="58">
        <f t="shared" si="6"/>
        <v>525725.99</v>
      </c>
      <c r="K21" s="30">
        <f t="shared" si="5"/>
        <v>10343039.19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227540.39</v>
      </c>
      <c r="C22" s="30">
        <f t="shared" si="7"/>
        <v>308816.32</v>
      </c>
      <c r="D22" s="30">
        <f t="shared" si="7"/>
        <v>200068.59</v>
      </c>
      <c r="E22" s="30">
        <f t="shared" si="7"/>
        <v>346225.92</v>
      </c>
      <c r="F22" s="30">
        <f t="shared" si="7"/>
        <v>60051.43</v>
      </c>
      <c r="G22" s="30">
        <f t="shared" si="7"/>
        <v>200785.82</v>
      </c>
      <c r="H22" s="30">
        <f t="shared" si="7"/>
        <v>136400.33</v>
      </c>
      <c r="I22" s="30">
        <f t="shared" si="7"/>
        <v>157011.99</v>
      </c>
      <c r="J22" s="30">
        <f t="shared" si="7"/>
        <v>48301.79</v>
      </c>
      <c r="K22" s="30">
        <f t="shared" si="5"/>
        <v>1685202.58</v>
      </c>
      <c r="L22"/>
      <c r="M22"/>
      <c r="N22"/>
    </row>
    <row r="23" spans="1:14" ht="16.5" customHeight="1">
      <c r="A23" s="18" t="s">
        <v>26</v>
      </c>
      <c r="B23" s="30">
        <v>49853.51</v>
      </c>
      <c r="C23" s="30">
        <v>49666.95</v>
      </c>
      <c r="D23" s="30">
        <v>54899.71</v>
      </c>
      <c r="E23" s="30">
        <v>35520.82</v>
      </c>
      <c r="F23" s="30">
        <v>38367.36</v>
      </c>
      <c r="G23" s="30">
        <v>36177.38</v>
      </c>
      <c r="H23" s="30">
        <v>40743.75</v>
      </c>
      <c r="I23" s="30">
        <v>72894.52</v>
      </c>
      <c r="J23" s="30">
        <v>19147.88</v>
      </c>
      <c r="K23" s="30">
        <f t="shared" si="5"/>
        <v>397271.88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1331.26</v>
      </c>
      <c r="C26" s="30">
        <v>1263.53</v>
      </c>
      <c r="D26" s="30">
        <v>1542.28</v>
      </c>
      <c r="E26" s="30">
        <v>956.11</v>
      </c>
      <c r="F26" s="30">
        <v>948.3</v>
      </c>
      <c r="G26" s="30">
        <v>1049.9</v>
      </c>
      <c r="H26" s="30">
        <v>953.51</v>
      </c>
      <c r="I26" s="30">
        <v>1359.92</v>
      </c>
      <c r="J26" s="30">
        <v>466.33</v>
      </c>
      <c r="K26" s="30">
        <f t="shared" si="5"/>
        <v>9871.14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-225191.26</v>
      </c>
      <c r="C31" s="30">
        <f t="shared" si="8"/>
        <v>-86406.98</v>
      </c>
      <c r="D31" s="30">
        <f t="shared" si="8"/>
        <v>1181166.4799999997</v>
      </c>
      <c r="E31" s="30">
        <f t="shared" si="8"/>
        <v>-182522.84</v>
      </c>
      <c r="F31" s="30">
        <f t="shared" si="8"/>
        <v>-60339.13</v>
      </c>
      <c r="G31" s="30">
        <f t="shared" si="8"/>
        <v>-224044.68</v>
      </c>
      <c r="H31" s="30">
        <f t="shared" si="8"/>
        <v>874506.02</v>
      </c>
      <c r="I31" s="30">
        <f t="shared" si="8"/>
        <v>-137007.15</v>
      </c>
      <c r="J31" s="30">
        <f t="shared" si="8"/>
        <v>-40032.33</v>
      </c>
      <c r="K31" s="30">
        <f aca="true" t="shared" si="9" ref="K31:K39">SUM(B31:J31)</f>
        <v>1100128.13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-217788.6</v>
      </c>
      <c r="C32" s="30">
        <f t="shared" si="10"/>
        <v>-79380.97</v>
      </c>
      <c r="D32" s="30">
        <f t="shared" si="10"/>
        <v>-110875</v>
      </c>
      <c r="E32" s="30">
        <f t="shared" si="10"/>
        <v>-177206.25</v>
      </c>
      <c r="F32" s="30">
        <f t="shared" si="10"/>
        <v>-55066</v>
      </c>
      <c r="G32" s="30">
        <f t="shared" si="10"/>
        <v>-218206.58</v>
      </c>
      <c r="H32" s="30">
        <f t="shared" si="10"/>
        <v>-56191.880000000005</v>
      </c>
      <c r="I32" s="30">
        <f t="shared" si="10"/>
        <v>-129445.13999999998</v>
      </c>
      <c r="J32" s="30">
        <f t="shared" si="10"/>
        <v>-30959.63</v>
      </c>
      <c r="K32" s="30">
        <f t="shared" si="9"/>
        <v>-1075120.05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-76718.4</v>
      </c>
      <c r="C33" s="30">
        <f t="shared" si="11"/>
        <v>-74558</v>
      </c>
      <c r="D33" s="30">
        <f t="shared" si="11"/>
        <v>-74122.4</v>
      </c>
      <c r="E33" s="30">
        <f t="shared" si="11"/>
        <v>-50727.6</v>
      </c>
      <c r="F33" s="30">
        <f t="shared" si="11"/>
        <v>-55066</v>
      </c>
      <c r="G33" s="30">
        <f t="shared" si="11"/>
        <v>-28406.4</v>
      </c>
      <c r="H33" s="30">
        <f t="shared" si="11"/>
        <v>-25929.2</v>
      </c>
      <c r="I33" s="30">
        <f t="shared" si="11"/>
        <v>-82218.4</v>
      </c>
      <c r="J33" s="30">
        <f t="shared" si="11"/>
        <v>-16390</v>
      </c>
      <c r="K33" s="30">
        <f t="shared" si="9"/>
        <v>-484136.4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-30.8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-30.8</v>
      </c>
      <c r="L35"/>
      <c r="M35"/>
      <c r="N35"/>
    </row>
    <row r="36" spans="1:14" ht="16.5" customHeight="1">
      <c r="A36" s="25" t="s">
        <v>19</v>
      </c>
      <c r="B36" s="30">
        <v>-141070.2</v>
      </c>
      <c r="C36" s="30">
        <v>-4822.969999999999</v>
      </c>
      <c r="D36" s="30">
        <v>-36752.6</v>
      </c>
      <c r="E36" s="30">
        <v>-126447.85</v>
      </c>
      <c r="F36" s="26">
        <v>0</v>
      </c>
      <c r="G36" s="30">
        <v>-189800.18</v>
      </c>
      <c r="H36" s="30">
        <v>-30262.68</v>
      </c>
      <c r="I36" s="30">
        <v>-47226.74</v>
      </c>
      <c r="J36" s="30">
        <v>-14569.630000000001</v>
      </c>
      <c r="K36" s="30">
        <f t="shared" si="9"/>
        <v>-590952.85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-7402.66</v>
      </c>
      <c r="C37" s="27">
        <f t="shared" si="12"/>
        <v>-7026.01</v>
      </c>
      <c r="D37" s="27">
        <f t="shared" si="12"/>
        <v>1292041.4799999997</v>
      </c>
      <c r="E37" s="27">
        <f t="shared" si="12"/>
        <v>-5316.59</v>
      </c>
      <c r="F37" s="27">
        <f t="shared" si="12"/>
        <v>-5273.13</v>
      </c>
      <c r="G37" s="27">
        <f t="shared" si="12"/>
        <v>-5838.1</v>
      </c>
      <c r="H37" s="27">
        <f t="shared" si="12"/>
        <v>930697.9</v>
      </c>
      <c r="I37" s="27">
        <f t="shared" si="12"/>
        <v>-7562.01</v>
      </c>
      <c r="J37" s="27">
        <f t="shared" si="12"/>
        <v>-9072.7</v>
      </c>
      <c r="K37" s="30">
        <f t="shared" si="9"/>
        <v>2175248.1799999997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2889000</v>
      </c>
      <c r="E45" s="17">
        <v>0</v>
      </c>
      <c r="F45" s="17">
        <v>0</v>
      </c>
      <c r="G45" s="17">
        <v>0</v>
      </c>
      <c r="H45" s="17">
        <v>1908000</v>
      </c>
      <c r="I45" s="17">
        <v>0</v>
      </c>
      <c r="J45" s="17">
        <v>0</v>
      </c>
      <c r="K45" s="30">
        <f aca="true" t="shared" si="13" ref="K45:K52">SUM(B45:J45)</f>
        <v>4797000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-7402.66</v>
      </c>
      <c r="C47" s="17">
        <v>-7026.01</v>
      </c>
      <c r="D47" s="17">
        <v>-8576.07</v>
      </c>
      <c r="E47" s="17">
        <v>-5316.59</v>
      </c>
      <c r="F47" s="17">
        <v>-5273.13</v>
      </c>
      <c r="G47" s="17">
        <v>-5838.1</v>
      </c>
      <c r="H47" s="17">
        <v>-5302.1</v>
      </c>
      <c r="I47" s="17">
        <v>-7562.01</v>
      </c>
      <c r="J47" s="17">
        <v>-2593.1</v>
      </c>
      <c r="K47" s="30">
        <f t="shared" si="13"/>
        <v>-54889.77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-93794.17</v>
      </c>
      <c r="C51" s="30">
        <v>-98073.98</v>
      </c>
      <c r="D51" s="30">
        <v>-121843.67</v>
      </c>
      <c r="E51" s="30">
        <v>-93620.99</v>
      </c>
      <c r="F51" s="30">
        <v>-57447.5</v>
      </c>
      <c r="G51" s="30">
        <v>-62624.18</v>
      </c>
      <c r="H51" s="30">
        <v>-49021</v>
      </c>
      <c r="I51" s="30">
        <v>-75004.18</v>
      </c>
      <c r="J51" s="30">
        <v>-21375.69</v>
      </c>
      <c r="K51" s="30">
        <f t="shared" si="13"/>
        <v>-672805.3599999999</v>
      </c>
      <c r="L51" s="59"/>
      <c r="M51" s="59"/>
      <c r="N51" s="59"/>
    </row>
    <row r="52" spans="1:14" ht="16.5" customHeight="1">
      <c r="A52" s="25" t="s">
        <v>75</v>
      </c>
      <c r="B52" s="30">
        <v>93794.17</v>
      </c>
      <c r="C52" s="30">
        <v>98073.98</v>
      </c>
      <c r="D52" s="30">
        <v>121843.67</v>
      </c>
      <c r="E52" s="30">
        <v>93620.99</v>
      </c>
      <c r="F52" s="30">
        <v>57447.5</v>
      </c>
      <c r="G52" s="30">
        <v>62624.18</v>
      </c>
      <c r="H52" s="30">
        <v>49021</v>
      </c>
      <c r="I52" s="30">
        <v>75004.18</v>
      </c>
      <c r="J52" s="30">
        <v>21375.69</v>
      </c>
      <c r="K52" s="30">
        <f t="shared" si="13"/>
        <v>672805.3599999999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1456684.9899999998</v>
      </c>
      <c r="C54" s="27">
        <f t="shared" si="15"/>
        <v>1508320.21</v>
      </c>
      <c r="D54" s="27">
        <f t="shared" si="15"/>
        <v>3128844.1899999995</v>
      </c>
      <c r="E54" s="27">
        <f t="shared" si="15"/>
        <v>1024226.1200000002</v>
      </c>
      <c r="F54" s="27">
        <f t="shared" si="15"/>
        <v>1138114.82</v>
      </c>
      <c r="G54" s="27">
        <f t="shared" si="15"/>
        <v>1100278.3199999998</v>
      </c>
      <c r="H54" s="27">
        <f t="shared" si="15"/>
        <v>2077774.86</v>
      </c>
      <c r="I54" s="27">
        <f t="shared" si="15"/>
        <v>1580029.54</v>
      </c>
      <c r="J54" s="27">
        <f t="shared" si="15"/>
        <v>549134.9700000001</v>
      </c>
      <c r="K54" s="20">
        <f>SUM(B54:J54)</f>
        <v>13563408.019999998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1456684.99</v>
      </c>
      <c r="C60" s="10">
        <f t="shared" si="17"/>
        <v>1508320.20671245</v>
      </c>
      <c r="D60" s="10">
        <f t="shared" si="17"/>
        <v>3128844.185351051</v>
      </c>
      <c r="E60" s="10">
        <f t="shared" si="17"/>
        <v>1024226.1211651312</v>
      </c>
      <c r="F60" s="10">
        <f t="shared" si="17"/>
        <v>1138114.820989082</v>
      </c>
      <c r="G60" s="10">
        <f t="shared" si="17"/>
        <v>1100278.3163178288</v>
      </c>
      <c r="H60" s="10">
        <f t="shared" si="17"/>
        <v>2077774.860373992</v>
      </c>
      <c r="I60" s="10">
        <f>SUM(I61:I73)</f>
        <v>1580029.53</v>
      </c>
      <c r="J60" s="10">
        <f t="shared" si="17"/>
        <v>549134.970108306</v>
      </c>
      <c r="K60" s="5">
        <f>SUM(K61:K73)</f>
        <v>13563408.00101784</v>
      </c>
      <c r="L60" s="9"/>
    </row>
    <row r="61" spans="1:12" ht="16.5" customHeight="1">
      <c r="A61" s="7" t="s">
        <v>56</v>
      </c>
      <c r="B61" s="8">
        <v>1273871.02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1273871.02</v>
      </c>
      <c r="L61"/>
    </row>
    <row r="62" spans="1:12" ht="16.5" customHeight="1">
      <c r="A62" s="7" t="s">
        <v>57</v>
      </c>
      <c r="B62" s="8">
        <v>182813.97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182813.97</v>
      </c>
      <c r="L62"/>
    </row>
    <row r="63" spans="1:12" ht="16.5" customHeight="1">
      <c r="A63" s="7" t="s">
        <v>4</v>
      </c>
      <c r="B63" s="6">
        <v>0</v>
      </c>
      <c r="C63" s="8">
        <v>1508320.20671245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1508320.20671245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3128844.185351051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3128844.185351051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1024226.1211651312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1024226.1211651312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1138114.820989082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1138114.820989082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1100278.3163178288</v>
      </c>
      <c r="H67" s="6">
        <v>0</v>
      </c>
      <c r="I67" s="6">
        <v>0</v>
      </c>
      <c r="J67" s="6">
        <v>0</v>
      </c>
      <c r="K67" s="5">
        <f t="shared" si="18"/>
        <v>1100278.3163178288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2077774.860373992</v>
      </c>
      <c r="I68" s="6">
        <v>0</v>
      </c>
      <c r="J68" s="6">
        <v>0</v>
      </c>
      <c r="K68" s="5">
        <f t="shared" si="18"/>
        <v>2077774.860373992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589667.02</v>
      </c>
      <c r="J70" s="6">
        <v>0</v>
      </c>
      <c r="K70" s="5">
        <f t="shared" si="18"/>
        <v>589667.02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990362.51</v>
      </c>
      <c r="J71" s="6">
        <v>0</v>
      </c>
      <c r="K71" s="5">
        <f t="shared" si="18"/>
        <v>990362.51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549134.970108306</v>
      </c>
      <c r="K72" s="5">
        <f t="shared" si="18"/>
        <v>549134.970108306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2023-01-17T12:24:43Z</dcterms:modified>
  <cp:category/>
  <cp:version/>
  <cp:contentType/>
  <cp:contentStatus/>
</cp:coreProperties>
</file>