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<sst xmlns="http://schemas.openxmlformats.org/spreadsheetml/2006/main" count="82" uniqueCount="81">
  <si>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</si>
  <si>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</si>
  <si>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</si>
  <si>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</si>
  <si>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</si>
  <si>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</si>
  <si>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</si>
  <si>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</si>
  <si>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</si>
  <si>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</si>
  <si>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</si>
  <si>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</si>
  <si>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</si>
  <si>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</si>
  <si>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</si>
  <si>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</si>
  <si>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</si>
  <si>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</si>
  <si>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</si>
  <si>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</si>
  <si>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</si>
  <si>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</si>
  <si>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</si>
  <si>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</si>
  <si>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</si>
  <si>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</si>
  <si>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</si>
  <si>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</si>
  <si>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</si>
  <si>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</si>
  <si>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</si>
  <si>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</si>
  <si>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</si>
  <si>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</si>
  <si>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</si>
  <si>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</si>
  <si>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</si>
  <si>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</si>
  <si>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</si>
  <si>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</si>
  <si>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</si>
  <si>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</si>
  <si>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</si>
  <si>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</si>
  <si>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</si>
  <si>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</si>
  <si>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</si>
  <si>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</si>
  <si>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</si>
  <si>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</si>
  <si>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</si>
  <si>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</si>
  <si>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</si>
  <si>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</si>
  <si>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</si>
  <si>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</si>
  <si>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</si>
  <si>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</si>
  <si>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</si>
  <si>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</si>
  <si>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</si>
  <si>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</si>
  <si>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</si>
  <si>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</si>
  <si>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</si>
  <si>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</si>
  <si>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</si>
  <si>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</si>
  <si>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</si>
  <si>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</si>
  <si>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</si>
  <si>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</si>
  <si>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</si>
  <si>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</si>
  <si>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</si>
  <si>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</si>
  <si>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</si>
  <si>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</si>
  <si>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11/12/22 - VENCIMENTO 16/12/22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</si>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</sst>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109675</v>
      </c>
      <c r="C7" s="46">
        <f aca="true" t="shared" si="0" ref="C7:J7">+C8+C11</f>
        <v>77017</v>
      </c>
      <c r="D7" s="46">
        <f t="shared" si="0"/>
        <v>115742</v>
      </c>
      <c r="E7" s="46">
        <f t="shared" si="0"/>
        <v>54583</v>
      </c>
      <c r="F7" s="46">
        <f t="shared" si="0"/>
        <v>91406</v>
      </c>
      <c r="G7" s="46">
        <f t="shared" si="0"/>
        <v>88472</v>
      </c>
      <c r="H7" s="46">
        <f t="shared" si="0"/>
        <v>103251</v>
      </c>
      <c r="I7" s="46">
        <f t="shared" si="0"/>
        <v>135928</v>
      </c>
      <c r="J7" s="46">
        <f t="shared" si="0"/>
        <v>31363</v>
      </c>
      <c r="K7" s="38">
        <f aca="true" t="shared" si="1" ref="K7:K13">SUM(B7:J7)</f>
        <v>807437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8444</v>
      </c>
      <c r="C8" s="44">
        <f t="shared" si="2"/>
        <v>8258</v>
      </c>
      <c r="D8" s="44">
        <f t="shared" si="2"/>
        <v>9867</v>
      </c>
      <c r="E8" s="44">
        <f t="shared" si="2"/>
        <v>5414</v>
      </c>
      <c r="F8" s="44">
        <f t="shared" si="2"/>
        <v>7045</v>
      </c>
      <c r="G8" s="44">
        <f t="shared" si="2"/>
        <v>4592</v>
      </c>
      <c r="H8" s="44">
        <f t="shared" si="2"/>
        <v>3774</v>
      </c>
      <c r="I8" s="44">
        <f t="shared" si="2"/>
        <v>9706</v>
      </c>
      <c r="J8" s="44">
        <f t="shared" si="2"/>
        <v>1284</v>
      </c>
      <c r="K8" s="38">
        <f t="shared" si="1"/>
        <v>58384</v>
      </c>
      <c r="L8"/>
      <c r="M8"/>
      <c r="N8"/>
    </row>
    <row r="9" spans="1:14" ht="16.5" customHeight="1">
      <c r="A9" s="22" t="s">
        <v>32</v>
      </c>
      <c r="B9" s="44">
        <v>8429</v>
      </c>
      <c r="C9" s="44">
        <v>8257</v>
      </c>
      <c r="D9" s="44">
        <v>9867</v>
      </c>
      <c r="E9" s="44">
        <v>5302</v>
      </c>
      <c r="F9" s="44">
        <v>7032</v>
      </c>
      <c r="G9" s="44">
        <v>4589</v>
      </c>
      <c r="H9" s="44">
        <v>3774</v>
      </c>
      <c r="I9" s="44">
        <v>9684</v>
      </c>
      <c r="J9" s="44">
        <v>1284</v>
      </c>
      <c r="K9" s="38">
        <f t="shared" si="1"/>
        <v>58218</v>
      </c>
      <c r="L9"/>
      <c r="M9"/>
      <c r="N9"/>
    </row>
    <row r="10" spans="1:14" ht="16.5" customHeight="1">
      <c r="A10" s="22" t="s">
        <v>31</v>
      </c>
      <c r="B10" s="44">
        <v>15</v>
      </c>
      <c r="C10" s="44">
        <v>1</v>
      </c>
      <c r="D10" s="44">
        <v>0</v>
      </c>
      <c r="E10" s="44">
        <v>112</v>
      </c>
      <c r="F10" s="44">
        <v>13</v>
      </c>
      <c r="G10" s="44">
        <v>3</v>
      </c>
      <c r="H10" s="44">
        <v>0</v>
      </c>
      <c r="I10" s="44">
        <v>22</v>
      </c>
      <c r="J10" s="44">
        <v>0</v>
      </c>
      <c r="K10" s="38">
        <f t="shared" si="1"/>
        <v>166</v>
      </c>
      <c r="L10"/>
      <c r="M10"/>
      <c r="N10"/>
    </row>
    <row r="11" spans="1:14" ht="16.5" customHeight="1">
      <c r="A11" s="43" t="s">
        <v>67</v>
      </c>
      <c r="B11" s="42">
        <v>101231</v>
      </c>
      <c r="C11" s="42">
        <v>68759</v>
      </c>
      <c r="D11" s="42">
        <v>105875</v>
      </c>
      <c r="E11" s="42">
        <v>49169</v>
      </c>
      <c r="F11" s="42">
        <v>84361</v>
      </c>
      <c r="G11" s="42">
        <v>83880</v>
      </c>
      <c r="H11" s="42">
        <v>99477</v>
      </c>
      <c r="I11" s="42">
        <v>126222</v>
      </c>
      <c r="J11" s="42">
        <v>30079</v>
      </c>
      <c r="K11" s="38">
        <f t="shared" si="1"/>
        <v>749053</v>
      </c>
      <c r="L11" s="59"/>
      <c r="M11" s="59"/>
      <c r="N11" s="59"/>
    </row>
    <row r="12" spans="1:14" ht="16.5" customHeight="1">
      <c r="A12" s="22" t="s">
        <v>68</v>
      </c>
      <c r="B12" s="42">
        <v>8311</v>
      </c>
      <c r="C12" s="42">
        <v>5909</v>
      </c>
      <c r="D12" s="42">
        <v>9839</v>
      </c>
      <c r="E12" s="42">
        <v>5640</v>
      </c>
      <c r="F12" s="42">
        <v>6413</v>
      </c>
      <c r="G12" s="42">
        <v>4987</v>
      </c>
      <c r="H12" s="42">
        <v>4953</v>
      </c>
      <c r="I12" s="42">
        <v>7143</v>
      </c>
      <c r="J12" s="42">
        <v>1429</v>
      </c>
      <c r="K12" s="38">
        <f t="shared" si="1"/>
        <v>54624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92920</v>
      </c>
      <c r="C13" s="42">
        <f>+C11-C12</f>
        <v>62850</v>
      </c>
      <c r="D13" s="42">
        <f>+D11-D12</f>
        <v>96036</v>
      </c>
      <c r="E13" s="42">
        <f aca="true" t="shared" si="3" ref="E13:J13">+E11-E12</f>
        <v>43529</v>
      </c>
      <c r="F13" s="42">
        <f t="shared" si="3"/>
        <v>77948</v>
      </c>
      <c r="G13" s="42">
        <f t="shared" si="3"/>
        <v>78893</v>
      </c>
      <c r="H13" s="42">
        <f t="shared" si="3"/>
        <v>94524</v>
      </c>
      <c r="I13" s="42">
        <f t="shared" si="3"/>
        <v>119079</v>
      </c>
      <c r="J13" s="42">
        <f t="shared" si="3"/>
        <v>28650</v>
      </c>
      <c r="K13" s="38">
        <f t="shared" si="1"/>
        <v>694429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1.278070340613246</v>
      </c>
      <c r="C18" s="39">
        <v>1.478583953523975</v>
      </c>
      <c r="D18" s="39">
        <v>1.267729309287511</v>
      </c>
      <c r="E18" s="39">
        <v>1.509407102773109</v>
      </c>
      <c r="F18" s="39">
        <v>1.17606453852249</v>
      </c>
      <c r="G18" s="39">
        <v>1.345965719632447</v>
      </c>
      <c r="H18" s="39">
        <v>1.235889633598948</v>
      </c>
      <c r="I18" s="39">
        <v>1.242487657511529</v>
      </c>
      <c r="J18" s="39">
        <v>1.242162396449251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652972.47</v>
      </c>
      <c r="C20" s="36">
        <f aca="true" t="shared" si="4" ref="C20:J20">SUM(C21:C28)</f>
        <v>591715.1</v>
      </c>
      <c r="D20" s="36">
        <f t="shared" si="4"/>
        <v>839590.9500000001</v>
      </c>
      <c r="E20" s="36">
        <f t="shared" si="4"/>
        <v>412202.35</v>
      </c>
      <c r="F20" s="36">
        <f t="shared" si="4"/>
        <v>564702.38</v>
      </c>
      <c r="G20" s="36">
        <f t="shared" si="4"/>
        <v>624009.3200000001</v>
      </c>
      <c r="H20" s="36">
        <f t="shared" si="4"/>
        <v>543236.55</v>
      </c>
      <c r="I20" s="36">
        <f t="shared" si="4"/>
        <v>730933.35</v>
      </c>
      <c r="J20" s="36">
        <f t="shared" si="4"/>
        <v>185749.6</v>
      </c>
      <c r="K20" s="36">
        <f aca="true" t="shared" si="5" ref="K20:K28">SUM(B20:J20)</f>
        <v>5145112.069999999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492561.39</v>
      </c>
      <c r="C21" s="58">
        <f>ROUND((C15+C16)*C7,2)</f>
        <v>379994.18</v>
      </c>
      <c r="D21" s="58">
        <f aca="true" t="shared" si="6" ref="D21:J21">ROUND((D15+D16)*D7,2)</f>
        <v>633050.87</v>
      </c>
      <c r="E21" s="58">
        <f t="shared" si="6"/>
        <v>259564</v>
      </c>
      <c r="F21" s="58">
        <f t="shared" si="6"/>
        <v>459991.55</v>
      </c>
      <c r="G21" s="58">
        <f t="shared" si="6"/>
        <v>449738.56</v>
      </c>
      <c r="H21" s="58">
        <f t="shared" si="6"/>
        <v>417908.42</v>
      </c>
      <c r="I21" s="58">
        <f t="shared" si="6"/>
        <v>555741.63</v>
      </c>
      <c r="J21" s="58">
        <f t="shared" si="6"/>
        <v>145091.51</v>
      </c>
      <c r="K21" s="30">
        <f t="shared" si="5"/>
        <v>3793642.1099999994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136966.71</v>
      </c>
      <c r="C22" s="30">
        <f t="shared" si="7"/>
        <v>181859.12</v>
      </c>
      <c r="D22" s="30">
        <f t="shared" si="7"/>
        <v>169486.27</v>
      </c>
      <c r="E22" s="30">
        <f t="shared" si="7"/>
        <v>132223.75</v>
      </c>
      <c r="F22" s="30">
        <f t="shared" si="7"/>
        <v>80988.2</v>
      </c>
      <c r="G22" s="30">
        <f t="shared" si="7"/>
        <v>155594.12</v>
      </c>
      <c r="H22" s="30">
        <f t="shared" si="7"/>
        <v>98580.26</v>
      </c>
      <c r="I22" s="30">
        <f t="shared" si="7"/>
        <v>134760.49</v>
      </c>
      <c r="J22" s="30">
        <f t="shared" si="7"/>
        <v>35135.71</v>
      </c>
      <c r="K22" s="30">
        <f t="shared" si="5"/>
        <v>1125594.63</v>
      </c>
      <c r="L22"/>
      <c r="M22"/>
      <c r="N22"/>
    </row>
    <row r="23" spans="1:14" ht="16.5" customHeight="1">
      <c r="A23" s="18" t="s">
        <v>26</v>
      </c>
      <c r="B23" s="30">
        <v>19313.96</v>
      </c>
      <c r="C23" s="30">
        <v>24233.08</v>
      </c>
      <c r="D23" s="30">
        <v>29024.36</v>
      </c>
      <c r="E23" s="30">
        <v>15446.09</v>
      </c>
      <c r="F23" s="30">
        <v>20151.22</v>
      </c>
      <c r="G23" s="30">
        <v>14912.3</v>
      </c>
      <c r="H23" s="30">
        <v>21396.2</v>
      </c>
      <c r="I23" s="30">
        <v>34379.89</v>
      </c>
      <c r="J23" s="30">
        <v>9655.79</v>
      </c>
      <c r="K23" s="30">
        <f t="shared" si="5"/>
        <v>188512.88999999998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1201</v>
      </c>
      <c r="C26" s="30">
        <v>1088.98</v>
      </c>
      <c r="D26" s="30">
        <v>1544.89</v>
      </c>
      <c r="E26" s="30">
        <v>758.12</v>
      </c>
      <c r="F26" s="30">
        <v>1039.48</v>
      </c>
      <c r="G26" s="30">
        <v>1148.9</v>
      </c>
      <c r="H26" s="30">
        <v>1000.4</v>
      </c>
      <c r="I26" s="30">
        <v>1344.29</v>
      </c>
      <c r="J26" s="30">
        <v>341.28</v>
      </c>
      <c r="K26" s="30">
        <f t="shared" si="5"/>
        <v>9467.339999999998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-43765.93</v>
      </c>
      <c r="C31" s="30">
        <f t="shared" si="8"/>
        <v>-42386.200000000004</v>
      </c>
      <c r="D31" s="30">
        <f t="shared" si="8"/>
        <v>-542387.81</v>
      </c>
      <c r="E31" s="30">
        <f t="shared" si="8"/>
        <v>-27544.4</v>
      </c>
      <c r="F31" s="30">
        <f t="shared" si="8"/>
        <v>-36720.96</v>
      </c>
      <c r="G31" s="30">
        <f t="shared" si="8"/>
        <v>-26580.199999999997</v>
      </c>
      <c r="H31" s="30">
        <f t="shared" si="8"/>
        <v>-382168.45999999996</v>
      </c>
      <c r="I31" s="30">
        <f t="shared" si="8"/>
        <v>-50084.69</v>
      </c>
      <c r="J31" s="30">
        <f t="shared" si="8"/>
        <v>-14026.95</v>
      </c>
      <c r="K31" s="30">
        <f aca="true" t="shared" si="9" ref="K31:K39">SUM(B31:J31)</f>
        <v>-1165665.5999999999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-37087.6</v>
      </c>
      <c r="C32" s="30">
        <f t="shared" si="10"/>
        <v>-36330.8</v>
      </c>
      <c r="D32" s="30">
        <f t="shared" si="10"/>
        <v>-43414.8</v>
      </c>
      <c r="E32" s="30">
        <f t="shared" si="10"/>
        <v>-23328.8</v>
      </c>
      <c r="F32" s="30">
        <f t="shared" si="10"/>
        <v>-30940.8</v>
      </c>
      <c r="G32" s="30">
        <f t="shared" si="10"/>
        <v>-20191.6</v>
      </c>
      <c r="H32" s="30">
        <f t="shared" si="10"/>
        <v>-16605.6</v>
      </c>
      <c r="I32" s="30">
        <f t="shared" si="10"/>
        <v>-42609.6</v>
      </c>
      <c r="J32" s="30">
        <f t="shared" si="10"/>
        <v>-5649.6</v>
      </c>
      <c r="K32" s="30">
        <f t="shared" si="9"/>
        <v>-256159.2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-37087.6</v>
      </c>
      <c r="C33" s="30">
        <f t="shared" si="11"/>
        <v>-36330.8</v>
      </c>
      <c r="D33" s="30">
        <f t="shared" si="11"/>
        <v>-43414.8</v>
      </c>
      <c r="E33" s="30">
        <f t="shared" si="11"/>
        <v>-23328.8</v>
      </c>
      <c r="F33" s="30">
        <f t="shared" si="11"/>
        <v>-30940.8</v>
      </c>
      <c r="G33" s="30">
        <f t="shared" si="11"/>
        <v>-20191.6</v>
      </c>
      <c r="H33" s="30">
        <f t="shared" si="11"/>
        <v>-16605.6</v>
      </c>
      <c r="I33" s="30">
        <f t="shared" si="11"/>
        <v>-42609.6</v>
      </c>
      <c r="J33" s="30">
        <f t="shared" si="11"/>
        <v>-5649.6</v>
      </c>
      <c r="K33" s="30">
        <f t="shared" si="9"/>
        <v>-256159.2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-6678.33</v>
      </c>
      <c r="C37" s="27">
        <f t="shared" si="12"/>
        <v>-6055.4</v>
      </c>
      <c r="D37" s="27">
        <f t="shared" si="12"/>
        <v>-498973.01</v>
      </c>
      <c r="E37" s="27">
        <f t="shared" si="12"/>
        <v>-4215.6</v>
      </c>
      <c r="F37" s="27">
        <f t="shared" si="12"/>
        <v>-5780.16</v>
      </c>
      <c r="G37" s="27">
        <f t="shared" si="12"/>
        <v>-6388.6</v>
      </c>
      <c r="H37" s="27">
        <f t="shared" si="12"/>
        <v>-365562.86</v>
      </c>
      <c r="I37" s="27">
        <f t="shared" si="12"/>
        <v>-7475.09</v>
      </c>
      <c r="J37" s="27">
        <f t="shared" si="12"/>
        <v>-8377.35</v>
      </c>
      <c r="K37" s="30">
        <f t="shared" si="9"/>
        <v>-909506.3999999999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-468000</v>
      </c>
      <c r="E46" s="17">
        <v>0</v>
      </c>
      <c r="F46" s="17">
        <v>0</v>
      </c>
      <c r="G46" s="17">
        <v>0</v>
      </c>
      <c r="H46" s="17">
        <v>-360000</v>
      </c>
      <c r="I46" s="17">
        <v>0</v>
      </c>
      <c r="J46" s="17">
        <v>0</v>
      </c>
      <c r="K46" s="30">
        <f t="shared" si="13"/>
        <v>-828000</v>
      </c>
      <c r="L46" s="24"/>
      <c r="M46"/>
      <c r="N46"/>
    </row>
    <row r="47" spans="1:14" s="23" customFormat="1" ht="16.5" customHeight="1">
      <c r="A47" s="25" t="s">
        <v>10</v>
      </c>
      <c r="B47" s="17">
        <v>-6678.33</v>
      </c>
      <c r="C47" s="17">
        <v>-6055.4</v>
      </c>
      <c r="D47" s="17">
        <v>-8590.56</v>
      </c>
      <c r="E47" s="17">
        <v>-4215.6</v>
      </c>
      <c r="F47" s="17">
        <v>-5780.16</v>
      </c>
      <c r="G47" s="17">
        <v>-6388.6</v>
      </c>
      <c r="H47" s="17">
        <v>-5562.86</v>
      </c>
      <c r="I47" s="17">
        <v>-7475.09</v>
      </c>
      <c r="J47" s="17">
        <v>-1897.75</v>
      </c>
      <c r="K47" s="30">
        <f t="shared" si="13"/>
        <v>-52644.350000000006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-49481.2</v>
      </c>
      <c r="C51" s="30">
        <v>-45398.26</v>
      </c>
      <c r="D51" s="30">
        <v>-71372.11</v>
      </c>
      <c r="E51" s="30">
        <v>-42592.15</v>
      </c>
      <c r="F51" s="30">
        <v>-39619.51</v>
      </c>
      <c r="G51" s="30">
        <v>-35174.31</v>
      </c>
      <c r="H51" s="30">
        <v>-26059.22</v>
      </c>
      <c r="I51" s="30">
        <v>-38410.77</v>
      </c>
      <c r="J51" s="30">
        <v>-8463.4</v>
      </c>
      <c r="K51" s="30">
        <f t="shared" si="13"/>
        <v>-356570.93000000005</v>
      </c>
      <c r="L51" s="59"/>
      <c r="M51" s="59"/>
      <c r="N51" s="59"/>
    </row>
    <row r="52" spans="1:14" ht="16.5" customHeight="1">
      <c r="A52" s="25" t="s">
        <v>75</v>
      </c>
      <c r="B52" s="30">
        <v>49481.2</v>
      </c>
      <c r="C52" s="30">
        <v>45398.26</v>
      </c>
      <c r="D52" s="30">
        <v>71372.11</v>
      </c>
      <c r="E52" s="30">
        <v>42592.15</v>
      </c>
      <c r="F52" s="30">
        <v>39619.51</v>
      </c>
      <c r="G52" s="30">
        <v>35174.31</v>
      </c>
      <c r="H52" s="30">
        <v>26059.22</v>
      </c>
      <c r="I52" s="30">
        <v>38410.77</v>
      </c>
      <c r="J52" s="30">
        <v>8463.4</v>
      </c>
      <c r="K52" s="30">
        <f t="shared" si="13"/>
        <v>356570.93000000005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609206.5399999999</v>
      </c>
      <c r="C54" s="27">
        <f t="shared" si="15"/>
        <v>549328.9</v>
      </c>
      <c r="D54" s="27">
        <f t="shared" si="15"/>
        <v>297203.14</v>
      </c>
      <c r="E54" s="27">
        <f t="shared" si="15"/>
        <v>384657.94999999995</v>
      </c>
      <c r="F54" s="27">
        <f t="shared" si="15"/>
        <v>527981.42</v>
      </c>
      <c r="G54" s="27">
        <f t="shared" si="15"/>
        <v>597429.1200000001</v>
      </c>
      <c r="H54" s="27">
        <f t="shared" si="15"/>
        <v>161068.09000000008</v>
      </c>
      <c r="I54" s="27">
        <f t="shared" si="15"/>
        <v>680848.6599999999</v>
      </c>
      <c r="J54" s="27">
        <f t="shared" si="15"/>
        <v>171722.65</v>
      </c>
      <c r="K54" s="20">
        <f>SUM(B54:J54)</f>
        <v>3979446.47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609206.5399999999</v>
      </c>
      <c r="C60" s="10">
        <f t="shared" si="17"/>
        <v>549328.8969713908</v>
      </c>
      <c r="D60" s="10">
        <f t="shared" si="17"/>
        <v>297203.142113559</v>
      </c>
      <c r="E60" s="10">
        <f t="shared" si="17"/>
        <v>384657.945205223</v>
      </c>
      <c r="F60" s="10">
        <f t="shared" si="17"/>
        <v>527981.4199646495</v>
      </c>
      <c r="G60" s="10">
        <f t="shared" si="17"/>
        <v>597429.1245422682</v>
      </c>
      <c r="H60" s="10">
        <f t="shared" si="17"/>
        <v>161068.09403036418</v>
      </c>
      <c r="I60" s="10">
        <f>SUM(I61:I73)</f>
        <v>680848.6599999999</v>
      </c>
      <c r="J60" s="10">
        <f t="shared" si="17"/>
        <v>171722.6477588946</v>
      </c>
      <c r="K60" s="5">
        <f>SUM(K61:K73)</f>
        <v>3979446.4705863493</v>
      </c>
      <c r="L60" s="9"/>
    </row>
    <row r="61" spans="1:12" ht="16.5" customHeight="1">
      <c r="A61" s="7" t="s">
        <v>56</v>
      </c>
      <c r="B61" s="8">
        <v>532507.44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532507.44</v>
      </c>
      <c r="L61"/>
    </row>
    <row r="62" spans="1:12" ht="16.5" customHeight="1">
      <c r="A62" s="7" t="s">
        <v>57</v>
      </c>
      <c r="B62" s="8">
        <v>76699.1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76699.1</v>
      </c>
      <c r="L62"/>
    </row>
    <row r="63" spans="1:12" ht="16.5" customHeight="1">
      <c r="A63" s="7" t="s">
        <v>4</v>
      </c>
      <c r="B63" s="6">
        <v>0</v>
      </c>
      <c r="C63" s="8">
        <v>549328.8969713908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549328.8969713908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297203.142113559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297203.142113559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384657.945205223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384657.945205223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527981.4199646495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527981.4199646495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597429.1245422682</v>
      </c>
      <c r="H67" s="6">
        <v>0</v>
      </c>
      <c r="I67" s="6">
        <v>0</v>
      </c>
      <c r="J67" s="6">
        <v>0</v>
      </c>
      <c r="K67" s="5">
        <f t="shared" si="18"/>
        <v>597429.1245422682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161068.09403036418</v>
      </c>
      <c r="I68" s="6">
        <v>0</v>
      </c>
      <c r="J68" s="6">
        <v>0</v>
      </c>
      <c r="K68" s="5">
        <f t="shared" si="18"/>
        <v>161068.09403036418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249054.44</v>
      </c>
      <c r="J70" s="6">
        <v>0</v>
      </c>
      <c r="K70" s="5">
        <f t="shared" si="18"/>
        <v>249054.44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431794.22</v>
      </c>
      <c r="J71" s="6">
        <v>0</v>
      </c>
      <c r="K71" s="5">
        <f t="shared" si="18"/>
        <v>431794.22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171722.6477588946</v>
      </c>
      <c r="K72" s="5">
        <f t="shared" si="18"/>
        <v>171722.6477588946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2023-01-17T12:04:14Z</dcterms:modified>
  <cp:category/>
  <cp:version/>
  <cp:contentType/>
  <cp:contentStatus/>
</cp:coreProperties>
</file>