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<sst xmlns="http://schemas.openxmlformats.org/spreadsheetml/2006/main" count="82" uniqueCount="81">
  <si>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</si>
  <si>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</si>
  <si>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</si>
  <si>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</si>
  <si>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</si>
  <si>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</si>
  <si>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</si>
  <si>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</si>
  <si>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</si>
  <si>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</si>
  <si>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</si>
  <si>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</si>
  <si>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</si>
  <si>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</si>
  <si>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</si>
  <si>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</si>
  <si>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</si>
  <si>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</si>
  <si>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</si>
  <si>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</si>
  <si>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</si>
  <si>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</si>
  <si>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</si>
  <si>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</si>
  <si>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</si>
  <si>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</si>
  <si>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</si>
  <si>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</si>
  <si>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</si>
  <si>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</si>
  <si>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</si>
  <si>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</si>
  <si>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</si>
  <si>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</si>
  <si>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</si>
  <si>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</si>
  <si>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</si>
  <si>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</si>
  <si>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</si>
  <si>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</si>
  <si>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</si>
  <si>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</si>
  <si>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</si>
  <si>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</si>
  <si>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</si>
  <si>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</si>
  <si>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</si>
  <si>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</si>
  <si>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</si>
  <si>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</si>
  <si>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</si>
  <si>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</si>
  <si>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</si>
  <si>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</si>
  <si>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</si>
  <si>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</si>
  <si>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</si>
  <si>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</si>
  <si>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</si>
  <si>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</si>
  <si>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</si>
  <si>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</si>
  <si>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</si>
  <si>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</si>
  <si>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</si>
  <si>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</si>
  <si>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</si>
  <si>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</si>
  <si>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</si>
  <si>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</si>
  <si>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</si>
  <si>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</si>
  <si>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</si>
  <si>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</si>
  <si>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</si>
  <si>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</si>
  <si>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</si>
  <si>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OPERAÇÃO 10/12/22 - VENCIMENTO 16/12/22</t>
  </si>
  <si>
    <t>4.7. Remuneração Comunicação de dados por chip</t>
  </si>
  <si>
    <t>4.8.Remuneração Manutenção Validadores</t>
  </si>
  <si>
    <t>1.1. Pagantes sem Bilhete Único (1.1.1. + 1.1.2.)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</si>
</sst>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8" sqref="A8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197617</v>
      </c>
      <c r="C7" s="46">
        <f aca="true" t="shared" si="0" ref="C7:J7">+C8+C11</f>
        <v>160065</v>
      </c>
      <c r="D7" s="46">
        <f t="shared" si="0"/>
        <v>226046</v>
      </c>
      <c r="E7" s="46">
        <f t="shared" si="0"/>
        <v>110426</v>
      </c>
      <c r="F7" s="46">
        <f t="shared" si="0"/>
        <v>154060</v>
      </c>
      <c r="G7" s="46">
        <f t="shared" si="0"/>
        <v>165810</v>
      </c>
      <c r="H7" s="46">
        <f t="shared" si="0"/>
        <v>184064</v>
      </c>
      <c r="I7" s="46">
        <f t="shared" si="0"/>
        <v>226589</v>
      </c>
      <c r="J7" s="46">
        <f t="shared" si="0"/>
        <v>55987</v>
      </c>
      <c r="K7" s="38">
        <f aca="true" t="shared" si="1" ref="K7:K13">SUM(B7:J7)</f>
        <v>1480664</v>
      </c>
      <c r="L7" s="45"/>
      <c r="M7"/>
      <c r="N7"/>
    </row>
    <row r="8" spans="1:14" ht="16.5" customHeight="1">
      <c r="A8" s="43" t="s">
        <v>80</v>
      </c>
      <c r="B8" s="44">
        <f aca="true" t="shared" si="2" ref="B8:J8">+B9+B10</f>
        <v>14493</v>
      </c>
      <c r="C8" s="44">
        <f t="shared" si="2"/>
        <v>16117</v>
      </c>
      <c r="D8" s="44">
        <f t="shared" si="2"/>
        <v>17457</v>
      </c>
      <c r="E8" s="44">
        <f t="shared" si="2"/>
        <v>10470</v>
      </c>
      <c r="F8" s="44">
        <f t="shared" si="2"/>
        <v>11057</v>
      </c>
      <c r="G8" s="44">
        <f t="shared" si="2"/>
        <v>7194</v>
      </c>
      <c r="H8" s="44">
        <f t="shared" si="2"/>
        <v>5956</v>
      </c>
      <c r="I8" s="44">
        <f t="shared" si="2"/>
        <v>14861</v>
      </c>
      <c r="J8" s="44">
        <f t="shared" si="2"/>
        <v>2017</v>
      </c>
      <c r="K8" s="38">
        <f t="shared" si="1"/>
        <v>99622</v>
      </c>
      <c r="L8"/>
      <c r="M8"/>
      <c r="N8"/>
    </row>
    <row r="9" spans="1:14" ht="16.5" customHeight="1">
      <c r="A9" s="22" t="s">
        <v>32</v>
      </c>
      <c r="B9" s="44">
        <v>14465</v>
      </c>
      <c r="C9" s="44">
        <v>16110</v>
      </c>
      <c r="D9" s="44">
        <v>17449</v>
      </c>
      <c r="E9" s="44">
        <v>10247</v>
      </c>
      <c r="F9" s="44">
        <v>11043</v>
      </c>
      <c r="G9" s="44">
        <v>7193</v>
      </c>
      <c r="H9" s="44">
        <v>5956</v>
      </c>
      <c r="I9" s="44">
        <v>14813</v>
      </c>
      <c r="J9" s="44">
        <v>2017</v>
      </c>
      <c r="K9" s="38">
        <f t="shared" si="1"/>
        <v>99293</v>
      </c>
      <c r="L9"/>
      <c r="M9"/>
      <c r="N9"/>
    </row>
    <row r="10" spans="1:14" ht="16.5" customHeight="1">
      <c r="A10" s="22" t="s">
        <v>31</v>
      </c>
      <c r="B10" s="44">
        <v>28</v>
      </c>
      <c r="C10" s="44">
        <v>7</v>
      </c>
      <c r="D10" s="44">
        <v>8</v>
      </c>
      <c r="E10" s="44">
        <v>223</v>
      </c>
      <c r="F10" s="44">
        <v>14</v>
      </c>
      <c r="G10" s="44">
        <v>1</v>
      </c>
      <c r="H10" s="44">
        <v>0</v>
      </c>
      <c r="I10" s="44">
        <v>48</v>
      </c>
      <c r="J10" s="44">
        <v>0</v>
      </c>
      <c r="K10" s="38">
        <f t="shared" si="1"/>
        <v>329</v>
      </c>
      <c r="L10"/>
      <c r="M10"/>
      <c r="N10"/>
    </row>
    <row r="11" spans="1:14" ht="16.5" customHeight="1">
      <c r="A11" s="43" t="s">
        <v>67</v>
      </c>
      <c r="B11" s="42">
        <v>183124</v>
      </c>
      <c r="C11" s="42">
        <v>143948</v>
      </c>
      <c r="D11" s="42">
        <v>208589</v>
      </c>
      <c r="E11" s="42">
        <v>99956</v>
      </c>
      <c r="F11" s="42">
        <v>143003</v>
      </c>
      <c r="G11" s="42">
        <v>158616</v>
      </c>
      <c r="H11" s="42">
        <v>178108</v>
      </c>
      <c r="I11" s="42">
        <v>211728</v>
      </c>
      <c r="J11" s="42">
        <v>53970</v>
      </c>
      <c r="K11" s="38">
        <f t="shared" si="1"/>
        <v>1381042</v>
      </c>
      <c r="L11" s="59"/>
      <c r="M11" s="59"/>
      <c r="N11" s="59"/>
    </row>
    <row r="12" spans="1:14" ht="16.5" customHeight="1">
      <c r="A12" s="22" t="s">
        <v>68</v>
      </c>
      <c r="B12" s="42">
        <v>13202</v>
      </c>
      <c r="C12" s="42">
        <v>11320</v>
      </c>
      <c r="D12" s="42">
        <v>15892</v>
      </c>
      <c r="E12" s="42">
        <v>9499</v>
      </c>
      <c r="F12" s="42">
        <v>9300</v>
      </c>
      <c r="G12" s="42">
        <v>8765</v>
      </c>
      <c r="H12" s="42">
        <v>7862</v>
      </c>
      <c r="I12" s="42">
        <v>10713</v>
      </c>
      <c r="J12" s="42">
        <v>2240</v>
      </c>
      <c r="K12" s="38">
        <f t="shared" si="1"/>
        <v>88793</v>
      </c>
      <c r="L12" s="59"/>
      <c r="M12" s="59"/>
      <c r="N12" s="59"/>
    </row>
    <row r="13" spans="1:14" ht="16.5" customHeight="1">
      <c r="A13" s="22" t="s">
        <v>69</v>
      </c>
      <c r="B13" s="42">
        <f>+B11-B12</f>
        <v>169922</v>
      </c>
      <c r="C13" s="42">
        <f>+C11-C12</f>
        <v>132628</v>
      </c>
      <c r="D13" s="42">
        <f>+D11-D12</f>
        <v>192697</v>
      </c>
      <c r="E13" s="42">
        <f aca="true" t="shared" si="3" ref="E13:J13">+E11-E12</f>
        <v>90457</v>
      </c>
      <c r="F13" s="42">
        <f t="shared" si="3"/>
        <v>133703</v>
      </c>
      <c r="G13" s="42">
        <f t="shared" si="3"/>
        <v>149851</v>
      </c>
      <c r="H13" s="42">
        <f t="shared" si="3"/>
        <v>170246</v>
      </c>
      <c r="I13" s="42">
        <f t="shared" si="3"/>
        <v>201015</v>
      </c>
      <c r="J13" s="42">
        <f t="shared" si="3"/>
        <v>51730</v>
      </c>
      <c r="K13" s="38">
        <f t="shared" si="1"/>
        <v>1292249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70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1.337259396132458</v>
      </c>
      <c r="C18" s="39">
        <v>1.458334315983429</v>
      </c>
      <c r="D18" s="39">
        <v>1.27279752732802</v>
      </c>
      <c r="E18" s="39">
        <v>1.65174914966659</v>
      </c>
      <c r="F18" s="39">
        <v>1.179063944655045</v>
      </c>
      <c r="G18" s="39">
        <v>1.33247627887443</v>
      </c>
      <c r="H18" s="39">
        <v>1.251854456108252</v>
      </c>
      <c r="I18" s="39">
        <v>1.28610650604703</v>
      </c>
      <c r="J18" s="39">
        <v>1.274889823998799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72</v>
      </c>
      <c r="B20" s="36">
        <f>SUM(B21:B28)</f>
        <v>1217171.4999999998</v>
      </c>
      <c r="C20" s="36">
        <f aca="true" t="shared" si="4" ref="C20:J20">SUM(C21:C28)</f>
        <v>1193477.3499999999</v>
      </c>
      <c r="D20" s="36">
        <f t="shared" si="4"/>
        <v>1617613.74</v>
      </c>
      <c r="E20" s="36">
        <f t="shared" si="4"/>
        <v>891574.54</v>
      </c>
      <c r="F20" s="36">
        <f t="shared" si="4"/>
        <v>943678.7300000001</v>
      </c>
      <c r="G20" s="36">
        <f t="shared" si="4"/>
        <v>1151746.5599999998</v>
      </c>
      <c r="H20" s="36">
        <f t="shared" si="4"/>
        <v>966687.5700000001</v>
      </c>
      <c r="I20" s="36">
        <f t="shared" si="4"/>
        <v>1240667.12</v>
      </c>
      <c r="J20" s="36">
        <f t="shared" si="4"/>
        <v>336854.14999999997</v>
      </c>
      <c r="K20" s="36">
        <f aca="true" t="shared" si="5" ref="K20:K28">SUM(B20:J20)</f>
        <v>9559471.26</v>
      </c>
      <c r="L20"/>
      <c r="M20"/>
      <c r="N20"/>
    </row>
    <row r="21" spans="1:14" ht="16.5" customHeight="1">
      <c r="A21" s="35" t="s">
        <v>28</v>
      </c>
      <c r="B21" s="58">
        <f>ROUND((B15+B16)*B7,2)</f>
        <v>887517.71</v>
      </c>
      <c r="C21" s="58">
        <f>ROUND((C15+C16)*C7,2)</f>
        <v>789744.7</v>
      </c>
      <c r="D21" s="58">
        <f aca="true" t="shared" si="6" ref="D21:J21">ROUND((D15+D16)*D7,2)</f>
        <v>1236358.6</v>
      </c>
      <c r="E21" s="58">
        <f t="shared" si="6"/>
        <v>525119.8</v>
      </c>
      <c r="F21" s="58">
        <f t="shared" si="6"/>
        <v>775291.54</v>
      </c>
      <c r="G21" s="58">
        <f t="shared" si="6"/>
        <v>842878.55</v>
      </c>
      <c r="H21" s="58">
        <f t="shared" si="6"/>
        <v>744999.04</v>
      </c>
      <c r="I21" s="58">
        <f t="shared" si="6"/>
        <v>926409.13</v>
      </c>
      <c r="J21" s="58">
        <f t="shared" si="6"/>
        <v>259007.06</v>
      </c>
      <c r="K21" s="30">
        <f t="shared" si="5"/>
        <v>6987326.129999999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299323.69</v>
      </c>
      <c r="C22" s="30">
        <f t="shared" si="7"/>
        <v>361967.1</v>
      </c>
      <c r="D22" s="30">
        <f t="shared" si="7"/>
        <v>337275.57</v>
      </c>
      <c r="E22" s="30">
        <f t="shared" si="7"/>
        <v>342246.38</v>
      </c>
      <c r="F22" s="30">
        <f t="shared" si="7"/>
        <v>138826.76</v>
      </c>
      <c r="G22" s="30">
        <f t="shared" si="7"/>
        <v>280237.12</v>
      </c>
      <c r="H22" s="30">
        <f t="shared" si="7"/>
        <v>187631.33</v>
      </c>
      <c r="I22" s="30">
        <f t="shared" si="7"/>
        <v>265051.68</v>
      </c>
      <c r="J22" s="30">
        <f t="shared" si="7"/>
        <v>71198.41</v>
      </c>
      <c r="K22" s="30">
        <f t="shared" si="5"/>
        <v>2283758.0400000005</v>
      </c>
      <c r="L22"/>
      <c r="M22"/>
      <c r="N22"/>
    </row>
    <row r="23" spans="1:14" ht="16.5" customHeight="1">
      <c r="A23" s="18" t="s">
        <v>26</v>
      </c>
      <c r="B23" s="30">
        <v>26186.66</v>
      </c>
      <c r="C23" s="30">
        <v>36035.23</v>
      </c>
      <c r="D23" s="30">
        <v>35879.78</v>
      </c>
      <c r="E23" s="30">
        <v>19106.99</v>
      </c>
      <c r="F23" s="30">
        <v>26085.41</v>
      </c>
      <c r="G23" s="30">
        <v>24866.55</v>
      </c>
      <c r="H23" s="30">
        <v>28742</v>
      </c>
      <c r="I23" s="30">
        <v>43261.79</v>
      </c>
      <c r="J23" s="30">
        <v>10787.3</v>
      </c>
      <c r="K23" s="30">
        <f t="shared" si="5"/>
        <v>250951.71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-6619.11</v>
      </c>
      <c r="K25" s="30">
        <f t="shared" si="5"/>
        <v>-6619.11</v>
      </c>
      <c r="L25"/>
      <c r="M25"/>
      <c r="N25"/>
    </row>
    <row r="26" spans="1:14" ht="16.5" customHeight="1">
      <c r="A26" s="18" t="s">
        <v>71</v>
      </c>
      <c r="B26" s="30">
        <v>1214.03</v>
      </c>
      <c r="C26" s="30">
        <v>1190.58</v>
      </c>
      <c r="D26" s="30">
        <v>1615.23</v>
      </c>
      <c r="E26" s="30">
        <v>890.98</v>
      </c>
      <c r="F26" s="30">
        <v>943.09</v>
      </c>
      <c r="G26" s="30">
        <v>1148.9</v>
      </c>
      <c r="H26" s="30">
        <v>963.93</v>
      </c>
      <c r="I26" s="30">
        <v>1237.47</v>
      </c>
      <c r="J26" s="30">
        <v>336.07</v>
      </c>
      <c r="K26" s="30">
        <f t="shared" si="5"/>
        <v>9540.279999999999</v>
      </c>
      <c r="L26" s="59"/>
      <c r="M26" s="59"/>
      <c r="N26" s="59"/>
    </row>
    <row r="27" spans="1:14" ht="16.5" customHeight="1">
      <c r="A27" s="18" t="s">
        <v>78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79</v>
      </c>
      <c r="B28" s="30">
        <v>859.89</v>
      </c>
      <c r="C28" s="30">
        <v>790.68</v>
      </c>
      <c r="D28" s="30">
        <v>953.14</v>
      </c>
      <c r="E28" s="30">
        <v>551.98</v>
      </c>
      <c r="F28" s="30">
        <v>576.18</v>
      </c>
      <c r="G28" s="30">
        <v>655.43</v>
      </c>
      <c r="H28" s="30">
        <v>664.26</v>
      </c>
      <c r="I28" s="30">
        <v>953.73</v>
      </c>
      <c r="J28" s="30">
        <v>301.83</v>
      </c>
      <c r="K28" s="30">
        <f t="shared" si="5"/>
        <v>6307.120000000001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-70396.76</v>
      </c>
      <c r="C31" s="30">
        <f t="shared" si="8"/>
        <v>-77504.38</v>
      </c>
      <c r="D31" s="30">
        <f t="shared" si="8"/>
        <v>-963139.7499999999</v>
      </c>
      <c r="E31" s="30">
        <f t="shared" si="8"/>
        <v>-50041.22</v>
      </c>
      <c r="F31" s="30">
        <f t="shared" si="8"/>
        <v>-53833.35</v>
      </c>
      <c r="G31" s="30">
        <f t="shared" si="8"/>
        <v>-38037.8</v>
      </c>
      <c r="H31" s="30">
        <f t="shared" si="8"/>
        <v>-607566.4500000001</v>
      </c>
      <c r="I31" s="30">
        <f t="shared" si="8"/>
        <v>-72058.34</v>
      </c>
      <c r="J31" s="30">
        <f t="shared" si="8"/>
        <v>-17223.17</v>
      </c>
      <c r="K31" s="30">
        <f aca="true" t="shared" si="9" ref="K31:K39">SUM(B31:J31)</f>
        <v>-1949801.22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-63646</v>
      </c>
      <c r="C32" s="30">
        <f t="shared" si="10"/>
        <v>-70884</v>
      </c>
      <c r="D32" s="30">
        <f t="shared" si="10"/>
        <v>-76775.6</v>
      </c>
      <c r="E32" s="30">
        <f t="shared" si="10"/>
        <v>-45086.8</v>
      </c>
      <c r="F32" s="30">
        <f t="shared" si="10"/>
        <v>-48589.2</v>
      </c>
      <c r="G32" s="30">
        <f t="shared" si="10"/>
        <v>-31649.2</v>
      </c>
      <c r="H32" s="30">
        <f t="shared" si="10"/>
        <v>-26206.4</v>
      </c>
      <c r="I32" s="30">
        <f t="shared" si="10"/>
        <v>-65177.2</v>
      </c>
      <c r="J32" s="30">
        <f t="shared" si="10"/>
        <v>-8874.8</v>
      </c>
      <c r="K32" s="30">
        <f t="shared" si="9"/>
        <v>-436889.20000000007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-63646</v>
      </c>
      <c r="C33" s="30">
        <f t="shared" si="11"/>
        <v>-70884</v>
      </c>
      <c r="D33" s="30">
        <f t="shared" si="11"/>
        <v>-76775.6</v>
      </c>
      <c r="E33" s="30">
        <f t="shared" si="11"/>
        <v>-45086.8</v>
      </c>
      <c r="F33" s="30">
        <f t="shared" si="11"/>
        <v>-48589.2</v>
      </c>
      <c r="G33" s="30">
        <f t="shared" si="11"/>
        <v>-31649.2</v>
      </c>
      <c r="H33" s="30">
        <f t="shared" si="11"/>
        <v>-26206.4</v>
      </c>
      <c r="I33" s="30">
        <f t="shared" si="11"/>
        <v>-65177.2</v>
      </c>
      <c r="J33" s="30">
        <f t="shared" si="11"/>
        <v>-8874.8</v>
      </c>
      <c r="K33" s="30">
        <f t="shared" si="9"/>
        <v>-436889.20000000007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-6750.76</v>
      </c>
      <c r="C37" s="27">
        <f t="shared" si="12"/>
        <v>-6620.38</v>
      </c>
      <c r="D37" s="27">
        <f t="shared" si="12"/>
        <v>-886364.1499999999</v>
      </c>
      <c r="E37" s="27">
        <f t="shared" si="12"/>
        <v>-4954.42</v>
      </c>
      <c r="F37" s="27">
        <f t="shared" si="12"/>
        <v>-5244.15</v>
      </c>
      <c r="G37" s="27">
        <f t="shared" si="12"/>
        <v>-6388.6</v>
      </c>
      <c r="H37" s="27">
        <f t="shared" si="12"/>
        <v>-581360.05</v>
      </c>
      <c r="I37" s="27">
        <f t="shared" si="12"/>
        <v>-6881.14</v>
      </c>
      <c r="J37" s="27">
        <f t="shared" si="12"/>
        <v>-8348.37</v>
      </c>
      <c r="K37" s="30">
        <f t="shared" si="9"/>
        <v>-1512912.02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-855000</v>
      </c>
      <c r="E46" s="17">
        <v>0</v>
      </c>
      <c r="F46" s="17">
        <v>0</v>
      </c>
      <c r="G46" s="17">
        <v>0</v>
      </c>
      <c r="H46" s="17">
        <v>-576000</v>
      </c>
      <c r="I46" s="17">
        <v>0</v>
      </c>
      <c r="J46" s="17">
        <v>0</v>
      </c>
      <c r="K46" s="30">
        <f t="shared" si="13"/>
        <v>-1431000</v>
      </c>
      <c r="L46" s="24"/>
      <c r="M46"/>
      <c r="N46"/>
    </row>
    <row r="47" spans="1:14" s="23" customFormat="1" ht="16.5" customHeight="1">
      <c r="A47" s="25" t="s">
        <v>10</v>
      </c>
      <c r="B47" s="17">
        <v>-6750.76</v>
      </c>
      <c r="C47" s="17">
        <v>-6620.38</v>
      </c>
      <c r="D47" s="17">
        <v>-8981.7</v>
      </c>
      <c r="E47" s="17">
        <v>-4954.42</v>
      </c>
      <c r="F47" s="17">
        <v>-5244.15</v>
      </c>
      <c r="G47" s="17">
        <v>-6388.6</v>
      </c>
      <c r="H47" s="17">
        <v>-5360.05</v>
      </c>
      <c r="I47" s="17">
        <v>-6881.14</v>
      </c>
      <c r="J47" s="17">
        <v>-1868.77</v>
      </c>
      <c r="K47" s="30">
        <f t="shared" si="13"/>
        <v>-53049.97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73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74</v>
      </c>
      <c r="B51" s="30">
        <v>-81313.76</v>
      </c>
      <c r="C51" s="30">
        <v>-84404.18</v>
      </c>
      <c r="D51" s="30">
        <v>-113724.74</v>
      </c>
      <c r="E51" s="30">
        <v>-76694.93</v>
      </c>
      <c r="F51" s="30">
        <v>-56966.22</v>
      </c>
      <c r="G51" s="30">
        <v>-60883.44</v>
      </c>
      <c r="H51" s="30">
        <v>-41290.44</v>
      </c>
      <c r="I51" s="30">
        <v>-58657.96</v>
      </c>
      <c r="J51" s="30">
        <v>-13477.18</v>
      </c>
      <c r="K51" s="30">
        <f t="shared" si="13"/>
        <v>-587412.85</v>
      </c>
      <c r="L51" s="59"/>
      <c r="M51" s="59"/>
      <c r="N51" s="59"/>
    </row>
    <row r="52" spans="1:14" ht="16.5" customHeight="1">
      <c r="A52" s="25" t="s">
        <v>75</v>
      </c>
      <c r="B52" s="30">
        <v>81313.76</v>
      </c>
      <c r="C52" s="30">
        <v>84404.18</v>
      </c>
      <c r="D52" s="30">
        <v>113724.74</v>
      </c>
      <c r="E52" s="30">
        <v>76694.93</v>
      </c>
      <c r="F52" s="30">
        <v>56966.22</v>
      </c>
      <c r="G52" s="30">
        <v>60883.44</v>
      </c>
      <c r="H52" s="30">
        <v>41290.44</v>
      </c>
      <c r="I52" s="30">
        <v>58657.96</v>
      </c>
      <c r="J52" s="30">
        <v>13477.18</v>
      </c>
      <c r="K52" s="30">
        <f t="shared" si="13"/>
        <v>587412.85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1146774.7399999998</v>
      </c>
      <c r="C54" s="27">
        <f t="shared" si="15"/>
        <v>1115972.9699999997</v>
      </c>
      <c r="D54" s="27">
        <f t="shared" si="15"/>
        <v>654473.9900000001</v>
      </c>
      <c r="E54" s="27">
        <f t="shared" si="15"/>
        <v>841533.3200000001</v>
      </c>
      <c r="F54" s="27">
        <f t="shared" si="15"/>
        <v>889845.3800000001</v>
      </c>
      <c r="G54" s="27">
        <f t="shared" si="15"/>
        <v>1113708.7599999998</v>
      </c>
      <c r="H54" s="27">
        <f t="shared" si="15"/>
        <v>359121.12</v>
      </c>
      <c r="I54" s="27">
        <f t="shared" si="15"/>
        <v>1168608.78</v>
      </c>
      <c r="J54" s="27">
        <f t="shared" si="15"/>
        <v>319630.98</v>
      </c>
      <c r="K54" s="20">
        <f>SUM(B54:J54)</f>
        <v>7609670.039999999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1146774.73</v>
      </c>
      <c r="C60" s="10">
        <f t="shared" si="17"/>
        <v>1115972.9668101512</v>
      </c>
      <c r="D60" s="10">
        <f t="shared" si="17"/>
        <v>654473.9889360899</v>
      </c>
      <c r="E60" s="10">
        <f t="shared" si="17"/>
        <v>841533.3230881218</v>
      </c>
      <c r="F60" s="10">
        <f t="shared" si="17"/>
        <v>889845.3813674091</v>
      </c>
      <c r="G60" s="10">
        <f t="shared" si="17"/>
        <v>1113708.76378434</v>
      </c>
      <c r="H60" s="10">
        <f t="shared" si="17"/>
        <v>359121.11801422207</v>
      </c>
      <c r="I60" s="10">
        <f>SUM(I61:I73)</f>
        <v>1168608.7799999998</v>
      </c>
      <c r="J60" s="10">
        <f t="shared" si="17"/>
        <v>319630.9751122567</v>
      </c>
      <c r="K60" s="5">
        <f>SUM(K61:K73)</f>
        <v>7609670.027112589</v>
      </c>
      <c r="L60" s="9"/>
    </row>
    <row r="61" spans="1:12" ht="16.5" customHeight="1">
      <c r="A61" s="7" t="s">
        <v>56</v>
      </c>
      <c r="B61" s="8">
        <v>1002854.5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1002854.5</v>
      </c>
      <c r="L61"/>
    </row>
    <row r="62" spans="1:12" ht="16.5" customHeight="1">
      <c r="A62" s="7" t="s">
        <v>57</v>
      </c>
      <c r="B62" s="8">
        <v>143920.23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143920.23</v>
      </c>
      <c r="L62"/>
    </row>
    <row r="63" spans="1:12" ht="16.5" customHeight="1">
      <c r="A63" s="7" t="s">
        <v>4</v>
      </c>
      <c r="B63" s="6">
        <v>0</v>
      </c>
      <c r="C63" s="8">
        <v>1115972.9668101512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1115972.9668101512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654473.9889360899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654473.9889360899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841533.3230881218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841533.3230881218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889845.3813674091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889845.3813674091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1113708.76378434</v>
      </c>
      <c r="H67" s="6">
        <v>0</v>
      </c>
      <c r="I67" s="6">
        <v>0</v>
      </c>
      <c r="J67" s="6">
        <v>0</v>
      </c>
      <c r="K67" s="5">
        <f t="shared" si="18"/>
        <v>1113708.76378434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359121.11801422207</v>
      </c>
      <c r="I68" s="6">
        <v>0</v>
      </c>
      <c r="J68" s="6">
        <v>0</v>
      </c>
      <c r="K68" s="5">
        <f t="shared" si="18"/>
        <v>359121.11801422207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439864.35</v>
      </c>
      <c r="J70" s="6">
        <v>0</v>
      </c>
      <c r="K70" s="5">
        <f t="shared" si="18"/>
        <v>439864.35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728744.4299999999</v>
      </c>
      <c r="J71" s="6">
        <v>0</v>
      </c>
      <c r="K71" s="5">
        <f t="shared" si="18"/>
        <v>728744.4299999999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319630.9751122567</v>
      </c>
      <c r="K72" s="5">
        <f t="shared" si="18"/>
        <v>319630.9751122567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76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2023-01-17T11:58:56Z</dcterms:modified>
  <cp:category/>
  <cp:version/>
  <cp:contentType/>
  <cp:contentStatus/>
</cp:coreProperties>
</file>