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<sst xmlns="http://schemas.openxmlformats.org/spreadsheetml/2006/main" count="82" uniqueCount="81">
  <si>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</si>
  <si>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</si>
  <si>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</si>
  <si>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</si>
  <si>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</si>
  <si>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</si>
  <si>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</si>
  <si>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</si>
  <si>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</si>
  <si>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</si>
  <si>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</si>
  <si>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</si>
  <si>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</si>
  <si>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</si>
  <si>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</si>
  <si>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</si>
  <si>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</si>
  <si>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</si>
  <si>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</si>
  <si>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</si>
  <si>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</si>
  <si>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</si>
  <si>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</si>
  <si>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</si>
  <si>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</si>
  <si>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</si>
  <si>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</si>
  <si>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</si>
  <si>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</si>
  <si>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</si>
  <si>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</si>
  <si>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</si>
  <si>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</si>
  <si>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</si>
  <si>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</si>
  <si>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</si>
  <si>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</si>
  <si>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</si>
  <si>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</si>
  <si>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</si>
  <si>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</si>
  <si>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</si>
  <si>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</si>
  <si>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</si>
  <si>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</si>
  <si>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</si>
  <si>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</si>
  <si>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</si>
  <si>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</si>
  <si>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</si>
  <si>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</si>
  <si>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</si>
  <si>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</si>
  <si>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</si>
  <si>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</si>
  <si>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</si>
  <si>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</si>
  <si>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</si>
  <si>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</si>
  <si>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</si>
  <si>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</si>
  <si>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</si>
  <si>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</si>
  <si>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</si>
  <si>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</si>
  <si>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</si>
  <si>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</si>
  <si>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</si>
  <si>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</si>
  <si>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</si>
  <si>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</si>
  <si>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</si>
  <si>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</si>
  <si>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</si>
  <si>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</si>
  <si>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</si>
  <si>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</si>
  <si>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OPERAÇÃO 06/12/22 - VENCIMENTO 13/12/22</t>
  </si>
  <si>
    <t>4.7. Remuneração Comunicação de dados por chip</t>
  </si>
  <si>
    <t>4.8.Remuneração Manutenção Validadores</t>
  </si>
  <si>
    <t>1.1. Pagantes sem Bilhete Único (1.1.1. + 1.1.2.)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</si>
</sst>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" sqref="A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327488</v>
      </c>
      <c r="C7" s="46">
        <f aca="true" t="shared" si="0" ref="C7:J7">+C8+C11</f>
        <v>263365</v>
      </c>
      <c r="D7" s="46">
        <f t="shared" si="0"/>
        <v>315854</v>
      </c>
      <c r="E7" s="46">
        <f t="shared" si="0"/>
        <v>181676</v>
      </c>
      <c r="F7" s="46">
        <f t="shared" si="0"/>
        <v>223638</v>
      </c>
      <c r="G7" s="46">
        <f t="shared" si="0"/>
        <v>220489</v>
      </c>
      <c r="H7" s="46">
        <f t="shared" si="0"/>
        <v>242728</v>
      </c>
      <c r="I7" s="46">
        <f t="shared" si="0"/>
        <v>367147</v>
      </c>
      <c r="J7" s="46">
        <f t="shared" si="0"/>
        <v>119394</v>
      </c>
      <c r="K7" s="38">
        <f aca="true" t="shared" si="1" ref="K7:K13">SUM(B7:J7)</f>
        <v>2261779</v>
      </c>
      <c r="L7" s="45"/>
      <c r="M7"/>
      <c r="N7"/>
    </row>
    <row r="8" spans="1:14" ht="16.5" customHeight="1">
      <c r="A8" s="43" t="s">
        <v>80</v>
      </c>
      <c r="B8" s="44">
        <f aca="true" t="shared" si="2" ref="B8:J8">+B9+B10</f>
        <v>18663</v>
      </c>
      <c r="C8" s="44">
        <f t="shared" si="2"/>
        <v>18798</v>
      </c>
      <c r="D8" s="44">
        <f t="shared" si="2"/>
        <v>18435</v>
      </c>
      <c r="E8" s="44">
        <f t="shared" si="2"/>
        <v>12768</v>
      </c>
      <c r="F8" s="44">
        <f t="shared" si="2"/>
        <v>13243</v>
      </c>
      <c r="G8" s="44">
        <f t="shared" si="2"/>
        <v>7096</v>
      </c>
      <c r="H8" s="44">
        <f t="shared" si="2"/>
        <v>6471</v>
      </c>
      <c r="I8" s="44">
        <f t="shared" si="2"/>
        <v>19485</v>
      </c>
      <c r="J8" s="44">
        <f t="shared" si="2"/>
        <v>4120</v>
      </c>
      <c r="K8" s="38">
        <f t="shared" si="1"/>
        <v>119079</v>
      </c>
      <c r="L8"/>
      <c r="M8"/>
      <c r="N8"/>
    </row>
    <row r="9" spans="1:14" ht="16.5" customHeight="1">
      <c r="A9" s="22" t="s">
        <v>32</v>
      </c>
      <c r="B9" s="44">
        <v>18605</v>
      </c>
      <c r="C9" s="44">
        <v>18796</v>
      </c>
      <c r="D9" s="44">
        <v>18430</v>
      </c>
      <c r="E9" s="44">
        <v>12568</v>
      </c>
      <c r="F9" s="44">
        <v>13231</v>
      </c>
      <c r="G9" s="44">
        <v>7091</v>
      </c>
      <c r="H9" s="44">
        <v>6471</v>
      </c>
      <c r="I9" s="44">
        <v>19400</v>
      </c>
      <c r="J9" s="44">
        <v>4120</v>
      </c>
      <c r="K9" s="38">
        <f t="shared" si="1"/>
        <v>118712</v>
      </c>
      <c r="L9"/>
      <c r="M9"/>
      <c r="N9"/>
    </row>
    <row r="10" spans="1:14" ht="16.5" customHeight="1">
      <c r="A10" s="22" t="s">
        <v>31</v>
      </c>
      <c r="B10" s="44">
        <v>58</v>
      </c>
      <c r="C10" s="44">
        <v>2</v>
      </c>
      <c r="D10" s="44">
        <v>5</v>
      </c>
      <c r="E10" s="44">
        <v>200</v>
      </c>
      <c r="F10" s="44">
        <v>12</v>
      </c>
      <c r="G10" s="44">
        <v>5</v>
      </c>
      <c r="H10" s="44">
        <v>0</v>
      </c>
      <c r="I10" s="44">
        <v>85</v>
      </c>
      <c r="J10" s="44">
        <v>0</v>
      </c>
      <c r="K10" s="38">
        <f t="shared" si="1"/>
        <v>367</v>
      </c>
      <c r="L10"/>
      <c r="M10"/>
      <c r="N10"/>
    </row>
    <row r="11" spans="1:14" ht="16.5" customHeight="1">
      <c r="A11" s="43" t="s">
        <v>67</v>
      </c>
      <c r="B11" s="42">
        <v>308825</v>
      </c>
      <c r="C11" s="42">
        <v>244567</v>
      </c>
      <c r="D11" s="42">
        <v>297419</v>
      </c>
      <c r="E11" s="42">
        <v>168908</v>
      </c>
      <c r="F11" s="42">
        <v>210395</v>
      </c>
      <c r="G11" s="42">
        <v>213393</v>
      </c>
      <c r="H11" s="42">
        <v>236257</v>
      </c>
      <c r="I11" s="42">
        <v>347662</v>
      </c>
      <c r="J11" s="42">
        <v>115274</v>
      </c>
      <c r="K11" s="38">
        <f t="shared" si="1"/>
        <v>2142700</v>
      </c>
      <c r="L11" s="59"/>
      <c r="M11" s="59"/>
      <c r="N11" s="59"/>
    </row>
    <row r="12" spans="1:14" ht="16.5" customHeight="1">
      <c r="A12" s="22" t="s">
        <v>68</v>
      </c>
      <c r="B12" s="42">
        <v>20060</v>
      </c>
      <c r="C12" s="42">
        <v>17463</v>
      </c>
      <c r="D12" s="42">
        <v>21467</v>
      </c>
      <c r="E12" s="42">
        <v>14877</v>
      </c>
      <c r="F12" s="42">
        <v>11535</v>
      </c>
      <c r="G12" s="42">
        <v>11543</v>
      </c>
      <c r="H12" s="42">
        <v>11073</v>
      </c>
      <c r="I12" s="42">
        <v>17515</v>
      </c>
      <c r="J12" s="42">
        <v>4729</v>
      </c>
      <c r="K12" s="38">
        <f t="shared" si="1"/>
        <v>130262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288765</v>
      </c>
      <c r="C13" s="42">
        <f>+C11-C12</f>
        <v>227104</v>
      </c>
      <c r="D13" s="42">
        <f>+D11-D12</f>
        <v>275952</v>
      </c>
      <c r="E13" s="42">
        <f aca="true" t="shared" si="3" ref="E13:J13">+E11-E12</f>
        <v>154031</v>
      </c>
      <c r="F13" s="42">
        <f t="shared" si="3"/>
        <v>198860</v>
      </c>
      <c r="G13" s="42">
        <f t="shared" si="3"/>
        <v>201850</v>
      </c>
      <c r="H13" s="42">
        <f t="shared" si="3"/>
        <v>225184</v>
      </c>
      <c r="I13" s="42">
        <f t="shared" si="3"/>
        <v>330147</v>
      </c>
      <c r="J13" s="42">
        <f t="shared" si="3"/>
        <v>110545</v>
      </c>
      <c r="K13" s="38">
        <f t="shared" si="1"/>
        <v>2012438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1.131690019169904</v>
      </c>
      <c r="C18" s="39">
        <v>1.205654518047741</v>
      </c>
      <c r="D18" s="39">
        <v>1.104009440973462</v>
      </c>
      <c r="E18" s="39">
        <v>1.374893190232546</v>
      </c>
      <c r="F18" s="39">
        <v>1.045056485589484</v>
      </c>
      <c r="G18" s="39">
        <v>1.165884192933528</v>
      </c>
      <c r="H18" s="39">
        <v>1.186548330078707</v>
      </c>
      <c r="I18" s="39">
        <v>1.101710271483532</v>
      </c>
      <c r="J18" s="39">
        <v>1.059114563878665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1719325.9800000002</v>
      </c>
      <c r="C20" s="36">
        <f aca="true" t="shared" si="4" ref="C20:J20">SUM(C21:C28)</f>
        <v>1623701.95</v>
      </c>
      <c r="D20" s="36">
        <f t="shared" si="4"/>
        <v>1968240.5699999996</v>
      </c>
      <c r="E20" s="36">
        <f t="shared" si="4"/>
        <v>1228021.5500000003</v>
      </c>
      <c r="F20" s="36">
        <f t="shared" si="4"/>
        <v>1217766.3399999999</v>
      </c>
      <c r="G20" s="36">
        <f t="shared" si="4"/>
        <v>1346132.67</v>
      </c>
      <c r="H20" s="36">
        <f t="shared" si="4"/>
        <v>1211625.89</v>
      </c>
      <c r="I20" s="36">
        <f t="shared" si="4"/>
        <v>1732632.6800000002</v>
      </c>
      <c r="J20" s="36">
        <f t="shared" si="4"/>
        <v>599727.1</v>
      </c>
      <c r="K20" s="36">
        <f aca="true" t="shared" si="5" ref="K20:K28">SUM(B20:J20)</f>
        <v>12647174.73</v>
      </c>
      <c r="L20"/>
      <c r="M20"/>
      <c r="N20"/>
    </row>
    <row r="21" spans="1:14" ht="16.5" customHeight="1">
      <c r="A21" s="35" t="s">
        <v>28</v>
      </c>
      <c r="B21" s="58">
        <f>ROUND((B15+B16)*B7,2)</f>
        <v>1470781.36</v>
      </c>
      <c r="C21" s="58">
        <f>ROUND((C15+C16)*C7,2)</f>
        <v>1299416.57</v>
      </c>
      <c r="D21" s="58">
        <f aca="true" t="shared" si="6" ref="D21:J21">ROUND((D15+D16)*D7,2)</f>
        <v>1727563.45</v>
      </c>
      <c r="E21" s="58">
        <f t="shared" si="6"/>
        <v>863942.05</v>
      </c>
      <c r="F21" s="58">
        <f t="shared" si="6"/>
        <v>1125435.87</v>
      </c>
      <c r="G21" s="58">
        <f t="shared" si="6"/>
        <v>1120833.78</v>
      </c>
      <c r="H21" s="58">
        <f t="shared" si="6"/>
        <v>982441.58</v>
      </c>
      <c r="I21" s="58">
        <f t="shared" si="6"/>
        <v>1501080.51</v>
      </c>
      <c r="J21" s="58">
        <f t="shared" si="6"/>
        <v>552340.52</v>
      </c>
      <c r="K21" s="30">
        <f t="shared" si="5"/>
        <v>10643835.69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193687.23</v>
      </c>
      <c r="C22" s="30">
        <f t="shared" si="7"/>
        <v>267230.89</v>
      </c>
      <c r="D22" s="30">
        <f t="shared" si="7"/>
        <v>179682.91</v>
      </c>
      <c r="E22" s="30">
        <f t="shared" si="7"/>
        <v>323885.99</v>
      </c>
      <c r="F22" s="30">
        <f t="shared" si="7"/>
        <v>50708.19</v>
      </c>
      <c r="G22" s="30">
        <f t="shared" si="7"/>
        <v>185928.61</v>
      </c>
      <c r="H22" s="30">
        <f t="shared" si="7"/>
        <v>183272.84</v>
      </c>
      <c r="I22" s="30">
        <f t="shared" si="7"/>
        <v>152675.31</v>
      </c>
      <c r="J22" s="30">
        <f t="shared" si="7"/>
        <v>32651.37</v>
      </c>
      <c r="K22" s="30">
        <f t="shared" si="5"/>
        <v>1569723.34</v>
      </c>
      <c r="L22"/>
      <c r="M22"/>
      <c r="N22"/>
    </row>
    <row r="23" spans="1:14" ht="16.5" customHeight="1">
      <c r="A23" s="18" t="s">
        <v>26</v>
      </c>
      <c r="B23" s="30">
        <v>50594.11</v>
      </c>
      <c r="C23" s="30">
        <v>51253.83</v>
      </c>
      <c r="D23" s="30">
        <v>52980.39</v>
      </c>
      <c r="E23" s="30">
        <v>35029.61</v>
      </c>
      <c r="F23" s="30">
        <v>38144.66</v>
      </c>
      <c r="G23" s="30">
        <v>35710.15</v>
      </c>
      <c r="H23" s="30">
        <v>40619.72</v>
      </c>
      <c r="I23" s="30">
        <v>72825.52</v>
      </c>
      <c r="J23" s="30">
        <v>18743.57</v>
      </c>
      <c r="K23" s="30">
        <f t="shared" si="5"/>
        <v>395901.56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1333.87</v>
      </c>
      <c r="C26" s="30">
        <v>1260.92</v>
      </c>
      <c r="D26" s="30">
        <v>1529.26</v>
      </c>
      <c r="E26" s="30">
        <v>953.51</v>
      </c>
      <c r="F26" s="30">
        <v>945.69</v>
      </c>
      <c r="G26" s="30">
        <v>1044.69</v>
      </c>
      <c r="H26" s="30">
        <v>940.48</v>
      </c>
      <c r="I26" s="30">
        <v>1344.29</v>
      </c>
      <c r="J26" s="30">
        <v>466.33</v>
      </c>
      <c r="K26" s="30">
        <f t="shared" si="5"/>
        <v>9819.039999999999</v>
      </c>
      <c r="L26" s="59"/>
      <c r="M26" s="59"/>
      <c r="N26" s="59"/>
    </row>
    <row r="27" spans="1:14" ht="16.5" customHeight="1">
      <c r="A27" s="18" t="s">
        <v>78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79</v>
      </c>
      <c r="B28" s="30">
        <v>859.89</v>
      </c>
      <c r="C28" s="30">
        <v>790.68</v>
      </c>
      <c r="D28" s="30">
        <v>953.14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6307.120000000001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-314231.30000000005</v>
      </c>
      <c r="C31" s="30">
        <f t="shared" si="8"/>
        <v>-101885.31999999999</v>
      </c>
      <c r="D31" s="30">
        <f t="shared" si="8"/>
        <v>1153937.91</v>
      </c>
      <c r="E31" s="30">
        <f t="shared" si="8"/>
        <v>-271732.44</v>
      </c>
      <c r="F31" s="30">
        <f t="shared" si="8"/>
        <v>-63475.04</v>
      </c>
      <c r="G31" s="30">
        <f t="shared" si="8"/>
        <v>-319681.19</v>
      </c>
      <c r="H31" s="30">
        <f t="shared" si="8"/>
        <v>851363.76</v>
      </c>
      <c r="I31" s="30">
        <f t="shared" si="8"/>
        <v>-172320.92</v>
      </c>
      <c r="J31" s="30">
        <f t="shared" si="8"/>
        <v>-51722.380000000005</v>
      </c>
      <c r="K31" s="30">
        <f aca="true" t="shared" si="9" ref="K31:K39">SUM(B31:J31)</f>
        <v>710253.0799999998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-306814.16000000003</v>
      </c>
      <c r="C32" s="30">
        <f t="shared" si="10"/>
        <v>-94873.79999999999</v>
      </c>
      <c r="D32" s="30">
        <f t="shared" si="10"/>
        <v>-138176</v>
      </c>
      <c r="E32" s="30">
        <f t="shared" si="10"/>
        <v>-266430.34</v>
      </c>
      <c r="F32" s="30">
        <f t="shared" si="10"/>
        <v>-58216.4</v>
      </c>
      <c r="G32" s="30">
        <f t="shared" si="10"/>
        <v>-313872.06</v>
      </c>
      <c r="H32" s="30">
        <f t="shared" si="10"/>
        <v>-79406.57</v>
      </c>
      <c r="I32" s="30">
        <f t="shared" si="10"/>
        <v>-164845.83000000002</v>
      </c>
      <c r="J32" s="30">
        <f t="shared" si="10"/>
        <v>-42649.68</v>
      </c>
      <c r="K32" s="30">
        <f t="shared" si="9"/>
        <v>-1465284.84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-81862</v>
      </c>
      <c r="C33" s="30">
        <f t="shared" si="11"/>
        <v>-82702.4</v>
      </c>
      <c r="D33" s="30">
        <f t="shared" si="11"/>
        <v>-81092</v>
      </c>
      <c r="E33" s="30">
        <f t="shared" si="11"/>
        <v>-55299.2</v>
      </c>
      <c r="F33" s="30">
        <f t="shared" si="11"/>
        <v>-58216.4</v>
      </c>
      <c r="G33" s="30">
        <f t="shared" si="11"/>
        <v>-31200.4</v>
      </c>
      <c r="H33" s="30">
        <f t="shared" si="11"/>
        <v>-28472.4</v>
      </c>
      <c r="I33" s="30">
        <f t="shared" si="11"/>
        <v>-85360</v>
      </c>
      <c r="J33" s="30">
        <f t="shared" si="11"/>
        <v>-18128</v>
      </c>
      <c r="K33" s="30">
        <f t="shared" si="9"/>
        <v>-522332.80000000005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-224952.16</v>
      </c>
      <c r="C36" s="30">
        <v>-12171.4</v>
      </c>
      <c r="D36" s="30">
        <v>-57084</v>
      </c>
      <c r="E36" s="30">
        <v>-211131.14</v>
      </c>
      <c r="F36" s="26">
        <v>0</v>
      </c>
      <c r="G36" s="30">
        <v>-282671.66</v>
      </c>
      <c r="H36" s="30">
        <v>-50934.17</v>
      </c>
      <c r="I36" s="30">
        <v>-79485.83</v>
      </c>
      <c r="J36" s="30">
        <v>-24521.68</v>
      </c>
      <c r="K36" s="30">
        <f t="shared" si="9"/>
        <v>-942952.04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-7417.14</v>
      </c>
      <c r="C37" s="27">
        <f t="shared" si="12"/>
        <v>-7011.52</v>
      </c>
      <c r="D37" s="27">
        <f t="shared" si="12"/>
        <v>1292113.91</v>
      </c>
      <c r="E37" s="27">
        <f t="shared" si="12"/>
        <v>-5302.1</v>
      </c>
      <c r="F37" s="27">
        <f t="shared" si="12"/>
        <v>-5258.64</v>
      </c>
      <c r="G37" s="27">
        <f t="shared" si="12"/>
        <v>-5809.13</v>
      </c>
      <c r="H37" s="27">
        <f t="shared" si="12"/>
        <v>930770.33</v>
      </c>
      <c r="I37" s="27">
        <f t="shared" si="12"/>
        <v>-7475.09</v>
      </c>
      <c r="J37" s="27">
        <f t="shared" si="12"/>
        <v>-9072.7</v>
      </c>
      <c r="K37" s="30">
        <f t="shared" si="9"/>
        <v>2175537.92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2889000</v>
      </c>
      <c r="E45" s="17">
        <v>0</v>
      </c>
      <c r="F45" s="17">
        <v>0</v>
      </c>
      <c r="G45" s="17">
        <v>0</v>
      </c>
      <c r="H45" s="17">
        <v>1908000</v>
      </c>
      <c r="I45" s="17">
        <v>0</v>
      </c>
      <c r="J45" s="17">
        <v>0</v>
      </c>
      <c r="K45" s="30">
        <f aca="true" t="shared" si="13" ref="K45:K52">SUM(B45:J45)</f>
        <v>4797000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-1566000</v>
      </c>
      <c r="E46" s="17">
        <v>0</v>
      </c>
      <c r="F46" s="17">
        <v>0</v>
      </c>
      <c r="G46" s="17">
        <v>0</v>
      </c>
      <c r="H46" s="17">
        <v>-972000</v>
      </c>
      <c r="I46" s="17">
        <v>0</v>
      </c>
      <c r="J46" s="17">
        <v>0</v>
      </c>
      <c r="K46" s="30">
        <f t="shared" si="13"/>
        <v>-2538000</v>
      </c>
      <c r="L46" s="24"/>
      <c r="M46"/>
      <c r="N46"/>
    </row>
    <row r="47" spans="1:14" s="23" customFormat="1" ht="16.5" customHeight="1">
      <c r="A47" s="25" t="s">
        <v>10</v>
      </c>
      <c r="B47" s="17">
        <v>-7417.14</v>
      </c>
      <c r="C47" s="17">
        <v>-7011.52</v>
      </c>
      <c r="D47" s="17">
        <v>-8503.64</v>
      </c>
      <c r="E47" s="17">
        <v>-5302.1</v>
      </c>
      <c r="F47" s="17">
        <v>-5258.64</v>
      </c>
      <c r="G47" s="17">
        <v>-5809.13</v>
      </c>
      <c r="H47" s="17">
        <v>-5229.67</v>
      </c>
      <c r="I47" s="17">
        <v>-7475.09</v>
      </c>
      <c r="J47" s="17">
        <v>-2593.1</v>
      </c>
      <c r="K47" s="30">
        <f t="shared" si="13"/>
        <v>-54600.02999999999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-105315</v>
      </c>
      <c r="C51" s="30">
        <v>-107662.89</v>
      </c>
      <c r="D51" s="30">
        <v>-133771.61</v>
      </c>
      <c r="E51" s="30">
        <v>-100559.59</v>
      </c>
      <c r="F51" s="30">
        <v>-62811.54</v>
      </c>
      <c r="G51" s="30">
        <v>-70472.32</v>
      </c>
      <c r="H51" s="30">
        <v>-55273.09</v>
      </c>
      <c r="I51" s="30">
        <v>-82656.79</v>
      </c>
      <c r="J51" s="30">
        <v>-23754.24</v>
      </c>
      <c r="K51" s="30">
        <f t="shared" si="13"/>
        <v>-742277.07</v>
      </c>
      <c r="L51" s="59"/>
      <c r="M51" s="59"/>
      <c r="N51" s="59"/>
    </row>
    <row r="52" spans="1:14" ht="16.5" customHeight="1">
      <c r="A52" s="25" t="s">
        <v>75</v>
      </c>
      <c r="B52" s="30">
        <v>105315</v>
      </c>
      <c r="C52" s="30">
        <v>107662.89</v>
      </c>
      <c r="D52" s="30">
        <v>133771.61</v>
      </c>
      <c r="E52" s="30">
        <v>100559.59</v>
      </c>
      <c r="F52" s="30">
        <v>62811.54</v>
      </c>
      <c r="G52" s="30">
        <v>70472.32</v>
      </c>
      <c r="H52" s="30">
        <v>55273.09</v>
      </c>
      <c r="I52" s="30">
        <v>82656.79</v>
      </c>
      <c r="J52" s="30">
        <v>23754.24</v>
      </c>
      <c r="K52" s="30">
        <f t="shared" si="13"/>
        <v>742277.07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1405094.6800000002</v>
      </c>
      <c r="C54" s="27">
        <f t="shared" si="15"/>
        <v>1521816.63</v>
      </c>
      <c r="D54" s="27">
        <f t="shared" si="15"/>
        <v>3122178.4799999995</v>
      </c>
      <c r="E54" s="27">
        <f t="shared" si="15"/>
        <v>956289.1100000003</v>
      </c>
      <c r="F54" s="27">
        <f t="shared" si="15"/>
        <v>1154291.2999999998</v>
      </c>
      <c r="G54" s="27">
        <f t="shared" si="15"/>
        <v>1026451.48</v>
      </c>
      <c r="H54" s="27">
        <f t="shared" si="15"/>
        <v>2062989.65</v>
      </c>
      <c r="I54" s="27">
        <f t="shared" si="15"/>
        <v>1560311.7600000002</v>
      </c>
      <c r="J54" s="27">
        <f t="shared" si="15"/>
        <v>548004.72</v>
      </c>
      <c r="K54" s="20">
        <f>SUM(B54:J54)</f>
        <v>13357427.81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1405094.6800000002</v>
      </c>
      <c r="C60" s="10">
        <f t="shared" si="17"/>
        <v>1521816.6283845631</v>
      </c>
      <c r="D60" s="10">
        <f t="shared" si="17"/>
        <v>3122178.4785537743</v>
      </c>
      <c r="E60" s="10">
        <f t="shared" si="17"/>
        <v>956289.1112724284</v>
      </c>
      <c r="F60" s="10">
        <f t="shared" si="17"/>
        <v>1154291.294957835</v>
      </c>
      <c r="G60" s="10">
        <f t="shared" si="17"/>
        <v>1026451.4769703562</v>
      </c>
      <c r="H60" s="10">
        <f t="shared" si="17"/>
        <v>2062989.6460715611</v>
      </c>
      <c r="I60" s="10">
        <f>SUM(I61:I73)</f>
        <v>1560311.7600000002</v>
      </c>
      <c r="J60" s="10">
        <f t="shared" si="17"/>
        <v>548004.7189088651</v>
      </c>
      <c r="K60" s="5">
        <f>SUM(K61:K73)</f>
        <v>13357427.795119382</v>
      </c>
      <c r="L60" s="9"/>
    </row>
    <row r="61" spans="1:12" ht="16.5" customHeight="1">
      <c r="A61" s="7" t="s">
        <v>56</v>
      </c>
      <c r="B61" s="8">
        <v>1228755.3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1228755.3</v>
      </c>
      <c r="L61"/>
    </row>
    <row r="62" spans="1:12" ht="16.5" customHeight="1">
      <c r="A62" s="7" t="s">
        <v>57</v>
      </c>
      <c r="B62" s="8">
        <v>176339.38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176339.38</v>
      </c>
      <c r="L62"/>
    </row>
    <row r="63" spans="1:12" ht="16.5" customHeight="1">
      <c r="A63" s="7" t="s">
        <v>4</v>
      </c>
      <c r="B63" s="6">
        <v>0</v>
      </c>
      <c r="C63" s="8">
        <v>1521816.6283845631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1521816.6283845631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3122178.4785537743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3122178.4785537743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956289.1112724284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956289.1112724284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1154291.294957835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1154291.294957835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1026451.4769703562</v>
      </c>
      <c r="H67" s="6">
        <v>0</v>
      </c>
      <c r="I67" s="6">
        <v>0</v>
      </c>
      <c r="J67" s="6">
        <v>0</v>
      </c>
      <c r="K67" s="5">
        <f t="shared" si="18"/>
        <v>1026451.4769703562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2062989.6460715611</v>
      </c>
      <c r="I68" s="6">
        <v>0</v>
      </c>
      <c r="J68" s="6">
        <v>0</v>
      </c>
      <c r="K68" s="5">
        <f t="shared" si="18"/>
        <v>2062989.6460715611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593230.53</v>
      </c>
      <c r="J70" s="6">
        <v>0</v>
      </c>
      <c r="K70" s="5">
        <f t="shared" si="18"/>
        <v>593230.53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967081.2300000001</v>
      </c>
      <c r="J71" s="6">
        <v>0</v>
      </c>
      <c r="K71" s="5">
        <f t="shared" si="18"/>
        <v>967081.2300000001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548004.7189088651</v>
      </c>
      <c r="K72" s="5">
        <f t="shared" si="18"/>
        <v>548004.7189088651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2023-01-17T11:59:01Z</dcterms:modified>
  <cp:category/>
  <cp:version/>
  <cp:contentType/>
  <cp:contentStatus/>
</cp:coreProperties>
</file>