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<sst xmlns="http://schemas.openxmlformats.org/spreadsheetml/2006/main" count="82" uniqueCount="81">
  <si>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</si>
  <si>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</si>
  <si>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</si>
  <si>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</si>
  <si>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</si>
  <si>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</si>
  <si>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</si>
  <si>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</si>
  <si>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</si>
  <si>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</si>
  <si>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</si>
  <si>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</si>
  <si>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</si>
  <si>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</si>
  <si>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</si>
  <si>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</si>
  <si>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</si>
  <si>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</si>
  <si>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</si>
  <si>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</si>
  <si>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</si>
  <si>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</si>
  <si>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</si>
  <si>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</si>
  <si>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</si>
  <si>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</si>
  <si>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</si>
  <si>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</si>
  <si>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</si>
  <si>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</si>
  <si>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</si>
  <si>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</si>
  <si>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</si>
  <si>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</si>
  <si>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</si>
  <si>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</si>
  <si>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</si>
  <si>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</si>
  <si>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</si>
  <si>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</si>
  <si>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</si>
  <si>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</si>
  <si>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</si>
  <si>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</si>
  <si>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</si>
  <si>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</si>
  <si>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</si>
  <si>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</si>
  <si>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</si>
  <si>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</si>
  <si>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</si>
  <si>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</si>
  <si>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</si>
  <si>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</si>
  <si>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</si>
  <si>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</si>
  <si>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</si>
  <si>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</si>
  <si>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</si>
  <si>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</si>
  <si>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</si>
  <si>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</si>
  <si>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</si>
  <si>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</si>
  <si>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</si>
  <si>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</si>
  <si>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</si>
  <si>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</si>
  <si>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</si>
  <si>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</si>
  <si>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</si>
  <si>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</si>
  <si>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</si>
  <si>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</si>
  <si>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</si>
  <si>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</si>
  <si>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</si>
  <si>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OPERAÇÃO 03/12/22 - VENCIMENTO 09/12/22</t>
  </si>
  <si>
    <t>4.7. Remuneração Comunicação de dados por chip</t>
  </si>
  <si>
    <t>4.8.Remuneração Manutenção Validadores</t>
  </si>
  <si>
    <t>1.1. Pagantes sem Bilhete Único (1.1.1. + 1.1.2.)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</si>
</sst>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8" sqref="A8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77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181029</v>
      </c>
      <c r="C7" s="46">
        <f aca="true" t="shared" si="0" ref="C7:J7">+C8+C11</f>
        <v>148385</v>
      </c>
      <c r="D7" s="46">
        <f t="shared" si="0"/>
        <v>213655</v>
      </c>
      <c r="E7" s="46">
        <f t="shared" si="0"/>
        <v>102721</v>
      </c>
      <c r="F7" s="46">
        <f t="shared" si="0"/>
        <v>137681</v>
      </c>
      <c r="G7" s="46">
        <f t="shared" si="0"/>
        <v>156244</v>
      </c>
      <c r="H7" s="46">
        <f t="shared" si="0"/>
        <v>164552</v>
      </c>
      <c r="I7" s="46">
        <f t="shared" si="0"/>
        <v>215903</v>
      </c>
      <c r="J7" s="46">
        <f t="shared" si="0"/>
        <v>51523</v>
      </c>
      <c r="K7" s="38">
        <f aca="true" t="shared" si="1" ref="K7:K13">SUM(B7:J7)</f>
        <v>1371693</v>
      </c>
      <c r="L7" s="45"/>
      <c r="M7"/>
      <c r="N7"/>
    </row>
    <row r="8" spans="1:14" ht="16.5" customHeight="1">
      <c r="A8" s="43" t="s">
        <v>80</v>
      </c>
      <c r="B8" s="44">
        <f aca="true" t="shared" si="2" ref="B8:J8">+B9+B10</f>
        <v>12711</v>
      </c>
      <c r="C8" s="44">
        <f t="shared" si="2"/>
        <v>14774</v>
      </c>
      <c r="D8" s="44">
        <f t="shared" si="2"/>
        <v>17191</v>
      </c>
      <c r="E8" s="44">
        <f t="shared" si="2"/>
        <v>9059</v>
      </c>
      <c r="F8" s="44">
        <f t="shared" si="2"/>
        <v>9477</v>
      </c>
      <c r="G8" s="44">
        <f t="shared" si="2"/>
        <v>6507</v>
      </c>
      <c r="H8" s="44">
        <f t="shared" si="2"/>
        <v>5322</v>
      </c>
      <c r="I8" s="44">
        <f t="shared" si="2"/>
        <v>13721</v>
      </c>
      <c r="J8" s="44">
        <f t="shared" si="2"/>
        <v>1756</v>
      </c>
      <c r="K8" s="38">
        <f t="shared" si="1"/>
        <v>90518</v>
      </c>
      <c r="L8"/>
      <c r="M8"/>
      <c r="N8"/>
    </row>
    <row r="9" spans="1:14" ht="16.5" customHeight="1">
      <c r="A9" s="22" t="s">
        <v>32</v>
      </c>
      <c r="B9" s="44">
        <v>12681</v>
      </c>
      <c r="C9" s="44">
        <v>14765</v>
      </c>
      <c r="D9" s="44">
        <v>17190</v>
      </c>
      <c r="E9" s="44">
        <v>8919</v>
      </c>
      <c r="F9" s="44">
        <v>9460</v>
      </c>
      <c r="G9" s="44">
        <v>6507</v>
      </c>
      <c r="H9" s="44">
        <v>5322</v>
      </c>
      <c r="I9" s="44">
        <v>13688</v>
      </c>
      <c r="J9" s="44">
        <v>1756</v>
      </c>
      <c r="K9" s="38">
        <f t="shared" si="1"/>
        <v>90288</v>
      </c>
      <c r="L9"/>
      <c r="M9"/>
      <c r="N9"/>
    </row>
    <row r="10" spans="1:14" ht="16.5" customHeight="1">
      <c r="A10" s="22" t="s">
        <v>31</v>
      </c>
      <c r="B10" s="44">
        <v>30</v>
      </c>
      <c r="C10" s="44">
        <v>9</v>
      </c>
      <c r="D10" s="44">
        <v>1</v>
      </c>
      <c r="E10" s="44">
        <v>140</v>
      </c>
      <c r="F10" s="44">
        <v>17</v>
      </c>
      <c r="G10" s="44">
        <v>0</v>
      </c>
      <c r="H10" s="44">
        <v>0</v>
      </c>
      <c r="I10" s="44">
        <v>33</v>
      </c>
      <c r="J10" s="44">
        <v>0</v>
      </c>
      <c r="K10" s="38">
        <f t="shared" si="1"/>
        <v>230</v>
      </c>
      <c r="L10"/>
      <c r="M10"/>
      <c r="N10"/>
    </row>
    <row r="11" spans="1:14" ht="16.5" customHeight="1">
      <c r="A11" s="43" t="s">
        <v>67</v>
      </c>
      <c r="B11" s="42">
        <v>168318</v>
      </c>
      <c r="C11" s="42">
        <v>133611</v>
      </c>
      <c r="D11" s="42">
        <v>196464</v>
      </c>
      <c r="E11" s="42">
        <v>93662</v>
      </c>
      <c r="F11" s="42">
        <v>128204</v>
      </c>
      <c r="G11" s="42">
        <v>149737</v>
      </c>
      <c r="H11" s="42">
        <v>159230</v>
      </c>
      <c r="I11" s="42">
        <v>202182</v>
      </c>
      <c r="J11" s="42">
        <v>49767</v>
      </c>
      <c r="K11" s="38">
        <f t="shared" si="1"/>
        <v>1281175</v>
      </c>
      <c r="L11" s="59"/>
      <c r="M11" s="59"/>
      <c r="N11" s="59"/>
    </row>
    <row r="12" spans="1:14" ht="16.5" customHeight="1">
      <c r="A12" s="22" t="s">
        <v>68</v>
      </c>
      <c r="B12" s="42">
        <v>11738</v>
      </c>
      <c r="C12" s="42">
        <v>10080</v>
      </c>
      <c r="D12" s="42">
        <v>13848</v>
      </c>
      <c r="E12" s="42">
        <v>8493</v>
      </c>
      <c r="F12" s="42">
        <v>7732</v>
      </c>
      <c r="G12" s="42">
        <v>7839</v>
      </c>
      <c r="H12" s="42">
        <v>6966</v>
      </c>
      <c r="I12" s="42">
        <v>9886</v>
      </c>
      <c r="J12" s="42">
        <v>1953</v>
      </c>
      <c r="K12" s="38">
        <f t="shared" si="1"/>
        <v>78535</v>
      </c>
      <c r="L12" s="59"/>
      <c r="M12" s="59"/>
      <c r="N12" s="59"/>
    </row>
    <row r="13" spans="1:14" ht="16.5" customHeight="1">
      <c r="A13" s="22" t="s">
        <v>69</v>
      </c>
      <c r="B13" s="42">
        <f>+B11-B12</f>
        <v>156580</v>
      </c>
      <c r="C13" s="42">
        <f>+C11-C12</f>
        <v>123531</v>
      </c>
      <c r="D13" s="42">
        <f>+D11-D12</f>
        <v>182616</v>
      </c>
      <c r="E13" s="42">
        <f aca="true" t="shared" si="3" ref="E13:J13">+E11-E12</f>
        <v>85169</v>
      </c>
      <c r="F13" s="42">
        <f t="shared" si="3"/>
        <v>120472</v>
      </c>
      <c r="G13" s="42">
        <f t="shared" si="3"/>
        <v>141898</v>
      </c>
      <c r="H13" s="42">
        <f t="shared" si="3"/>
        <v>152264</v>
      </c>
      <c r="I13" s="42">
        <f t="shared" si="3"/>
        <v>192296</v>
      </c>
      <c r="J13" s="42">
        <f t="shared" si="3"/>
        <v>47814</v>
      </c>
      <c r="K13" s="38">
        <f t="shared" si="1"/>
        <v>1202640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70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1.228959316529921</v>
      </c>
      <c r="C18" s="39">
        <v>1.335890815697059</v>
      </c>
      <c r="D18" s="39">
        <v>1.131554193636303</v>
      </c>
      <c r="E18" s="39">
        <v>1.511314077860419</v>
      </c>
      <c r="F18" s="39">
        <v>1.119293538151945</v>
      </c>
      <c r="G18" s="39">
        <v>1.249264022103869</v>
      </c>
      <c r="H18" s="39">
        <v>1.220377551277214</v>
      </c>
      <c r="I18" s="39">
        <v>1.19623873904601</v>
      </c>
      <c r="J18" s="39">
        <v>1.151285841652686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72</v>
      </c>
      <c r="B20" s="36">
        <f>SUM(B21:B28)</f>
        <v>1028266.58</v>
      </c>
      <c r="C20" s="36">
        <f aca="true" t="shared" si="4" ref="C20:J20">SUM(C21:C28)</f>
        <v>1018427.25</v>
      </c>
      <c r="D20" s="36">
        <f t="shared" si="4"/>
        <v>1363533.3099999998</v>
      </c>
      <c r="E20" s="36">
        <f t="shared" si="4"/>
        <v>762734.1799999999</v>
      </c>
      <c r="F20" s="36">
        <f t="shared" si="4"/>
        <v>805762.49</v>
      </c>
      <c r="G20" s="36">
        <f t="shared" si="4"/>
        <v>1022642.5900000001</v>
      </c>
      <c r="H20" s="36">
        <f t="shared" si="4"/>
        <v>847560.25</v>
      </c>
      <c r="I20" s="36">
        <f t="shared" si="4"/>
        <v>1105727.45</v>
      </c>
      <c r="J20" s="36">
        <f t="shared" si="4"/>
        <v>281572.63</v>
      </c>
      <c r="K20" s="36">
        <f aca="true" t="shared" si="5" ref="K20:K28">SUM(B20:J20)</f>
        <v>8236226.7299999995</v>
      </c>
      <c r="L20"/>
      <c r="M20"/>
      <c r="N20"/>
    </row>
    <row r="21" spans="1:14" ht="16.5" customHeight="1">
      <c r="A21" s="35" t="s">
        <v>28</v>
      </c>
      <c r="B21" s="58">
        <f>ROUND((B15+B16)*B7,2)</f>
        <v>813019.34</v>
      </c>
      <c r="C21" s="58">
        <f>ROUND((C15+C16)*C7,2)</f>
        <v>732116.75</v>
      </c>
      <c r="D21" s="58">
        <f aca="true" t="shared" si="6" ref="D21:J21">ROUND((D15+D16)*D7,2)</f>
        <v>1168586.02</v>
      </c>
      <c r="E21" s="58">
        <f t="shared" si="6"/>
        <v>488479.44</v>
      </c>
      <c r="F21" s="58">
        <f t="shared" si="6"/>
        <v>692865.86</v>
      </c>
      <c r="G21" s="58">
        <f t="shared" si="6"/>
        <v>794250.75</v>
      </c>
      <c r="H21" s="58">
        <f t="shared" si="6"/>
        <v>666024.22</v>
      </c>
      <c r="I21" s="58">
        <f t="shared" si="6"/>
        <v>882719.42</v>
      </c>
      <c r="J21" s="58">
        <f t="shared" si="6"/>
        <v>238355.7</v>
      </c>
      <c r="K21" s="30">
        <f t="shared" si="5"/>
        <v>6476417.5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186148.35</v>
      </c>
      <c r="C22" s="30">
        <f t="shared" si="7"/>
        <v>245911.29</v>
      </c>
      <c r="D22" s="30">
        <f t="shared" si="7"/>
        <v>153732.39</v>
      </c>
      <c r="E22" s="30">
        <f t="shared" si="7"/>
        <v>249766.41</v>
      </c>
      <c r="F22" s="30">
        <f t="shared" si="7"/>
        <v>82654.42</v>
      </c>
      <c r="G22" s="30">
        <f t="shared" si="7"/>
        <v>197978.14</v>
      </c>
      <c r="H22" s="30">
        <f t="shared" si="7"/>
        <v>146776.79</v>
      </c>
      <c r="I22" s="30">
        <f t="shared" si="7"/>
        <v>173223.75</v>
      </c>
      <c r="J22" s="30">
        <f t="shared" si="7"/>
        <v>36059.84</v>
      </c>
      <c r="K22" s="30">
        <f t="shared" si="5"/>
        <v>1472251.3800000001</v>
      </c>
      <c r="L22"/>
      <c r="M22"/>
      <c r="N22"/>
    </row>
    <row r="23" spans="1:14" ht="16.5" customHeight="1">
      <c r="A23" s="18" t="s">
        <v>26</v>
      </c>
      <c r="B23" s="30">
        <v>24986.71</v>
      </c>
      <c r="C23" s="30">
        <v>34687.13</v>
      </c>
      <c r="D23" s="30">
        <v>33159.4</v>
      </c>
      <c r="E23" s="30">
        <v>19399.98</v>
      </c>
      <c r="F23" s="30">
        <v>26782.83</v>
      </c>
      <c r="G23" s="30">
        <v>26620.71</v>
      </c>
      <c r="H23" s="30">
        <v>29431.02</v>
      </c>
      <c r="I23" s="30">
        <v>43803.28</v>
      </c>
      <c r="J23" s="30">
        <v>11308.73</v>
      </c>
      <c r="K23" s="30">
        <f t="shared" si="5"/>
        <v>250179.78999999998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-6619.11</v>
      </c>
      <c r="K25" s="30">
        <f t="shared" si="5"/>
        <v>-6619.11</v>
      </c>
      <c r="L25"/>
      <c r="M25"/>
      <c r="N25"/>
    </row>
    <row r="26" spans="1:14" ht="16.5" customHeight="1">
      <c r="A26" s="18" t="s">
        <v>71</v>
      </c>
      <c r="B26" s="30">
        <v>1182.77</v>
      </c>
      <c r="C26" s="30">
        <v>1172.34</v>
      </c>
      <c r="D26" s="30">
        <v>1570.94</v>
      </c>
      <c r="E26" s="30">
        <v>877.96</v>
      </c>
      <c r="F26" s="30">
        <v>927.45</v>
      </c>
      <c r="G26" s="30">
        <v>1177.55</v>
      </c>
      <c r="H26" s="30">
        <v>976.95</v>
      </c>
      <c r="I26" s="30">
        <v>1273.95</v>
      </c>
      <c r="J26" s="30">
        <v>323.05</v>
      </c>
      <c r="K26" s="30">
        <f t="shared" si="5"/>
        <v>9482.96</v>
      </c>
      <c r="L26" s="59"/>
      <c r="M26" s="59"/>
      <c r="N26" s="59"/>
    </row>
    <row r="27" spans="1:14" ht="16.5" customHeight="1">
      <c r="A27" s="18" t="s">
        <v>78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79</v>
      </c>
      <c r="B28" s="30">
        <v>859.89</v>
      </c>
      <c r="C28" s="30">
        <v>790.68</v>
      </c>
      <c r="D28" s="30">
        <v>953.14</v>
      </c>
      <c r="E28" s="30">
        <v>551.98</v>
      </c>
      <c r="F28" s="30">
        <v>576.18</v>
      </c>
      <c r="G28" s="30">
        <v>655.43</v>
      </c>
      <c r="H28" s="30">
        <v>664.26</v>
      </c>
      <c r="I28" s="30">
        <v>953.73</v>
      </c>
      <c r="J28" s="30">
        <v>301.83</v>
      </c>
      <c r="K28" s="30">
        <f t="shared" si="5"/>
        <v>6307.120000000001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-62373.32</v>
      </c>
      <c r="C31" s="30">
        <f t="shared" si="8"/>
        <v>-71484.97</v>
      </c>
      <c r="D31" s="30">
        <f t="shared" si="8"/>
        <v>-961753.88</v>
      </c>
      <c r="E31" s="30">
        <f t="shared" si="8"/>
        <v>-44125.59</v>
      </c>
      <c r="F31" s="30">
        <f t="shared" si="8"/>
        <v>-46781.229999999996</v>
      </c>
      <c r="G31" s="30">
        <f t="shared" si="8"/>
        <v>-35178.75</v>
      </c>
      <c r="H31" s="30">
        <f t="shared" si="8"/>
        <v>-604849.28</v>
      </c>
      <c r="I31" s="30">
        <f t="shared" si="8"/>
        <v>-67311.15</v>
      </c>
      <c r="J31" s="30">
        <f t="shared" si="8"/>
        <v>-16002.34</v>
      </c>
      <c r="K31" s="30">
        <f aca="true" t="shared" si="9" ref="K31:K39">SUM(B31:J31)</f>
        <v>-1909860.51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-55796.4</v>
      </c>
      <c r="C32" s="30">
        <f t="shared" si="10"/>
        <v>-64966</v>
      </c>
      <c r="D32" s="30">
        <f t="shared" si="10"/>
        <v>-75636</v>
      </c>
      <c r="E32" s="30">
        <f t="shared" si="10"/>
        <v>-39243.6</v>
      </c>
      <c r="F32" s="30">
        <f t="shared" si="10"/>
        <v>-41624</v>
      </c>
      <c r="G32" s="30">
        <f t="shared" si="10"/>
        <v>-28630.8</v>
      </c>
      <c r="H32" s="30">
        <f t="shared" si="10"/>
        <v>-23416.8</v>
      </c>
      <c r="I32" s="30">
        <f t="shared" si="10"/>
        <v>-60227.2</v>
      </c>
      <c r="J32" s="30">
        <f t="shared" si="10"/>
        <v>-7726.4</v>
      </c>
      <c r="K32" s="30">
        <f t="shared" si="9"/>
        <v>-397267.2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-55796.4</v>
      </c>
      <c r="C33" s="30">
        <f t="shared" si="11"/>
        <v>-64966</v>
      </c>
      <c r="D33" s="30">
        <f t="shared" si="11"/>
        <v>-75636</v>
      </c>
      <c r="E33" s="30">
        <f t="shared" si="11"/>
        <v>-39243.6</v>
      </c>
      <c r="F33" s="30">
        <f t="shared" si="11"/>
        <v>-41624</v>
      </c>
      <c r="G33" s="30">
        <f t="shared" si="11"/>
        <v>-28630.8</v>
      </c>
      <c r="H33" s="30">
        <f t="shared" si="11"/>
        <v>-23416.8</v>
      </c>
      <c r="I33" s="30">
        <f t="shared" si="11"/>
        <v>-60227.2</v>
      </c>
      <c r="J33" s="30">
        <f t="shared" si="11"/>
        <v>-7726.4</v>
      </c>
      <c r="K33" s="30">
        <f t="shared" si="9"/>
        <v>-397267.2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-6576.92</v>
      </c>
      <c r="C37" s="27">
        <f t="shared" si="12"/>
        <v>-6518.97</v>
      </c>
      <c r="D37" s="27">
        <f t="shared" si="12"/>
        <v>-886117.88</v>
      </c>
      <c r="E37" s="27">
        <f t="shared" si="12"/>
        <v>-4881.99</v>
      </c>
      <c r="F37" s="27">
        <f t="shared" si="12"/>
        <v>-5157.23</v>
      </c>
      <c r="G37" s="27">
        <f t="shared" si="12"/>
        <v>-6547.95</v>
      </c>
      <c r="H37" s="27">
        <f t="shared" si="12"/>
        <v>-581432.48</v>
      </c>
      <c r="I37" s="27">
        <f t="shared" si="12"/>
        <v>-7083.95</v>
      </c>
      <c r="J37" s="27">
        <f t="shared" si="12"/>
        <v>-8275.94</v>
      </c>
      <c r="K37" s="30">
        <f t="shared" si="9"/>
        <v>-1512593.3099999998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30">
        <f aca="true" t="shared" si="13" ref="K45:K52">SUM(B45:J45)</f>
        <v>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-855000</v>
      </c>
      <c r="E46" s="17">
        <v>0</v>
      </c>
      <c r="F46" s="17">
        <v>0</v>
      </c>
      <c r="G46" s="17">
        <v>0</v>
      </c>
      <c r="H46" s="17">
        <v>-576000</v>
      </c>
      <c r="I46" s="17">
        <v>0</v>
      </c>
      <c r="J46" s="17">
        <v>0</v>
      </c>
      <c r="K46" s="30">
        <f t="shared" si="13"/>
        <v>-1431000</v>
      </c>
      <c r="L46" s="24"/>
      <c r="M46"/>
      <c r="N46"/>
    </row>
    <row r="47" spans="1:14" s="23" customFormat="1" ht="16.5" customHeight="1">
      <c r="A47" s="25" t="s">
        <v>10</v>
      </c>
      <c r="B47" s="17">
        <v>-6576.92</v>
      </c>
      <c r="C47" s="17">
        <v>-6518.97</v>
      </c>
      <c r="D47" s="17">
        <v>-8735.43</v>
      </c>
      <c r="E47" s="17">
        <v>-4881.99</v>
      </c>
      <c r="F47" s="17">
        <v>-5157.23</v>
      </c>
      <c r="G47" s="17">
        <v>-6547.95</v>
      </c>
      <c r="H47" s="17">
        <v>-5432.48</v>
      </c>
      <c r="I47" s="17">
        <v>-7083.95</v>
      </c>
      <c r="J47" s="17">
        <v>-1796.34</v>
      </c>
      <c r="K47" s="30">
        <f t="shared" si="13"/>
        <v>-52731.259999999995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73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74</v>
      </c>
      <c r="B51" s="30">
        <v>-66673.01</v>
      </c>
      <c r="C51" s="30">
        <v>-69183.07</v>
      </c>
      <c r="D51" s="30">
        <v>-88376.55</v>
      </c>
      <c r="E51" s="30">
        <v>-63063.07</v>
      </c>
      <c r="F51" s="30">
        <v>-45250.76</v>
      </c>
      <c r="G51" s="30">
        <v>-51307.82</v>
      </c>
      <c r="H51" s="30">
        <v>-35879.78</v>
      </c>
      <c r="I51" s="30">
        <v>-50630.16</v>
      </c>
      <c r="J51" s="30">
        <v>-10673.15</v>
      </c>
      <c r="K51" s="30">
        <f t="shared" si="13"/>
        <v>-481037.3700000001</v>
      </c>
      <c r="L51" s="59"/>
      <c r="M51" s="59"/>
      <c r="N51" s="59"/>
    </row>
    <row r="52" spans="1:14" ht="16.5" customHeight="1">
      <c r="A52" s="25" t="s">
        <v>75</v>
      </c>
      <c r="B52" s="30">
        <v>66673.01</v>
      </c>
      <c r="C52" s="30">
        <v>69183.07</v>
      </c>
      <c r="D52" s="30">
        <v>88376.55</v>
      </c>
      <c r="E52" s="30">
        <v>63063.07</v>
      </c>
      <c r="F52" s="30">
        <v>45250.76</v>
      </c>
      <c r="G52" s="30">
        <v>51307.82</v>
      </c>
      <c r="H52" s="30">
        <v>35879.78</v>
      </c>
      <c r="I52" s="30">
        <v>50630.16</v>
      </c>
      <c r="J52" s="30">
        <v>10673.15</v>
      </c>
      <c r="K52" s="30">
        <f t="shared" si="13"/>
        <v>481037.3700000001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965893.26</v>
      </c>
      <c r="C54" s="27">
        <f t="shared" si="15"/>
        <v>946942.28</v>
      </c>
      <c r="D54" s="27">
        <f t="shared" si="15"/>
        <v>401779.4299999998</v>
      </c>
      <c r="E54" s="27">
        <f t="shared" si="15"/>
        <v>718608.59</v>
      </c>
      <c r="F54" s="27">
        <f t="shared" si="15"/>
        <v>758981.26</v>
      </c>
      <c r="G54" s="27">
        <f t="shared" si="15"/>
        <v>987463.8400000001</v>
      </c>
      <c r="H54" s="27">
        <f t="shared" si="15"/>
        <v>242710.96999999997</v>
      </c>
      <c r="I54" s="27">
        <f t="shared" si="15"/>
        <v>1038416.2999999999</v>
      </c>
      <c r="J54" s="27">
        <f t="shared" si="15"/>
        <v>265570.29</v>
      </c>
      <c r="K54" s="20">
        <f>SUM(B54:J54)</f>
        <v>6326366.219999999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965893.26</v>
      </c>
      <c r="C60" s="10">
        <f t="shared" si="17"/>
        <v>946942.2822719209</v>
      </c>
      <c r="D60" s="10">
        <f t="shared" si="17"/>
        <v>401779.4315133327</v>
      </c>
      <c r="E60" s="10">
        <f t="shared" si="17"/>
        <v>718608.59438786</v>
      </c>
      <c r="F60" s="10">
        <f t="shared" si="17"/>
        <v>758981.2598680992</v>
      </c>
      <c r="G60" s="10">
        <f t="shared" si="17"/>
        <v>987463.8365009421</v>
      </c>
      <c r="H60" s="10">
        <f t="shared" si="17"/>
        <v>242710.96664348987</v>
      </c>
      <c r="I60" s="10">
        <f>SUM(I61:I73)</f>
        <v>1038416.3</v>
      </c>
      <c r="J60" s="10">
        <f t="shared" si="17"/>
        <v>265570.2926746571</v>
      </c>
      <c r="K60" s="5">
        <f>SUM(K61:K73)</f>
        <v>6326366.223860302</v>
      </c>
      <c r="L60" s="9"/>
    </row>
    <row r="61" spans="1:12" ht="16.5" customHeight="1">
      <c r="A61" s="7" t="s">
        <v>56</v>
      </c>
      <c r="B61" s="8">
        <v>844673.66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844673.66</v>
      </c>
      <c r="L61"/>
    </row>
    <row r="62" spans="1:12" ht="16.5" customHeight="1">
      <c r="A62" s="7" t="s">
        <v>57</v>
      </c>
      <c r="B62" s="8">
        <v>121219.6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121219.6</v>
      </c>
      <c r="L62"/>
    </row>
    <row r="63" spans="1:12" ht="16.5" customHeight="1">
      <c r="A63" s="7" t="s">
        <v>4</v>
      </c>
      <c r="B63" s="6">
        <v>0</v>
      </c>
      <c r="C63" s="8">
        <v>946942.2822719209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946942.2822719209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401779.4315133327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401779.4315133327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718608.59438786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718608.59438786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758981.2598680992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758981.2598680992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987463.8365009421</v>
      </c>
      <c r="H67" s="6">
        <v>0</v>
      </c>
      <c r="I67" s="6">
        <v>0</v>
      </c>
      <c r="J67" s="6">
        <v>0</v>
      </c>
      <c r="K67" s="5">
        <f t="shared" si="18"/>
        <v>987463.8365009421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242710.96664348987</v>
      </c>
      <c r="I68" s="6">
        <v>0</v>
      </c>
      <c r="J68" s="6">
        <v>0</v>
      </c>
      <c r="K68" s="5">
        <f t="shared" si="18"/>
        <v>242710.96664348987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385356.29</v>
      </c>
      <c r="J70" s="6">
        <v>0</v>
      </c>
      <c r="K70" s="5">
        <f t="shared" si="18"/>
        <v>385356.29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653060.01</v>
      </c>
      <c r="J71" s="6">
        <v>0</v>
      </c>
      <c r="K71" s="5">
        <f t="shared" si="18"/>
        <v>653060.01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265570.2926746571</v>
      </c>
      <c r="K72" s="5">
        <f t="shared" si="18"/>
        <v>265570.2926746571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76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2023-01-17T11:58:24Z</dcterms:modified>
  <cp:category/>
  <cp:version/>
  <cp:contentType/>
  <cp:contentStatus/>
</cp:coreProperties>
</file>