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<sst xmlns="http://schemas.openxmlformats.org/spreadsheetml/2006/main" count="87" uniqueCount="86">
  <si>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</si>
  <si>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</si>
  <si>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</si>
  <si>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</si>
  <si>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</si>
  <si>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</si>
  <si>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</si>
  <si>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</si>
  <si>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</si>
  <si>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</si>
  <si>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</si>
  <si>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</si>
  <si>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</si>
  <si>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</si>
  <si>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</si>
  <si>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</si>
  <si>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</si>
  <si>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</si>
  <si>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</si>
  <si>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</si>
  <si>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</si>
  <si>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</si>
  <si>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</si>
  <si>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</si>
  <si>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</si>
  <si>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</si>
  <si>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</si>
  <si>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</si>
  <si>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</si>
  <si>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</si>
  <si>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</si>
  <si>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</si>
  <si>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</si>
  <si>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</si>
  <si>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</si>
  <si>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</si>
  <si>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</si>
  <si>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</si>
  <si>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</si>
  <si>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</si>
  <si>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</si>
  <si>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</si>
  <si>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</si>
  <si>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</si>
  <si>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</si>
  <si>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</si>
  <si>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</si>
  <si>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</si>
  <si>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</si>
  <si>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</si>
  <si>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</si>
  <si>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</si>
  <si>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</si>
  <si>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</si>
  <si>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</si>
  <si>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</si>
  <si>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</si>
  <si>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</si>
  <si>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</si>
  <si>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</si>
  <si>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</si>
  <si>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</si>
  <si>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</si>
  <si>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</si>
  <si>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</si>
  <si>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</si>
  <si>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</si>
  <si>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</si>
  <si>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</si>
  <si>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</si>
  <si>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</si>
  <si>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</si>
  <si>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</si>
  <si>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</si>
  <si>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</si>
  <si>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</si>
  <si>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</si>
  <si>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</si>
  <si>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</si>
  <si>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</si>
  <si>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</si>
  <si>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</si>
  <si>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</si>
  <si>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29/12/22 - VENCIMENTO 06/01/23</t>
  </si>
  <si>
    <t>5.3. Revisão de Remuneração pelo Transporte Coletivo ¹</t>
  </si>
  <si>
    <t>Energia para tração out e nov.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</si>
</sst>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58194</v>
      </c>
      <c r="C7" s="10">
        <f aca="true" t="shared" si="0" ref="C7:K7">C8+C11</f>
        <v>73805</v>
      </c>
      <c r="D7" s="10">
        <f t="shared" si="0"/>
        <v>219953</v>
      </c>
      <c r="E7" s="10">
        <f t="shared" si="0"/>
        <v>180664</v>
      </c>
      <c r="F7" s="10">
        <f t="shared" si="0"/>
        <v>179716</v>
      </c>
      <c r="G7" s="10">
        <f t="shared" si="0"/>
        <v>94398</v>
      </c>
      <c r="H7" s="10">
        <f t="shared" si="0"/>
        <v>53705</v>
      </c>
      <c r="I7" s="10">
        <f t="shared" si="0"/>
        <v>84041</v>
      </c>
      <c r="J7" s="10">
        <f t="shared" si="0"/>
        <v>73421</v>
      </c>
      <c r="K7" s="10">
        <f t="shared" si="0"/>
        <v>153835</v>
      </c>
      <c r="L7" s="10">
        <f aca="true" t="shared" si="1" ref="L7:L13">SUM(B7:K7)</f>
        <v>1171732</v>
      </c>
      <c r="M7" s="11"/>
    </row>
    <row r="8" spans="1:13" ht="17.25" customHeight="1">
      <c r="A8" s="12" t="s">
        <v>82</v>
      </c>
      <c r="B8" s="13">
        <f>B9+B10</f>
        <v>4351</v>
      </c>
      <c r="C8" s="13">
        <f aca="true" t="shared" si="2" ref="C8:K8">C9+C10</f>
        <v>4980</v>
      </c>
      <c r="D8" s="13">
        <f t="shared" si="2"/>
        <v>14761</v>
      </c>
      <c r="E8" s="13">
        <f t="shared" si="2"/>
        <v>11508</v>
      </c>
      <c r="F8" s="13">
        <f t="shared" si="2"/>
        <v>9944</v>
      </c>
      <c r="G8" s="13">
        <f t="shared" si="2"/>
        <v>6936</v>
      </c>
      <c r="H8" s="13">
        <f t="shared" si="2"/>
        <v>3467</v>
      </c>
      <c r="I8" s="13">
        <f t="shared" si="2"/>
        <v>4055</v>
      </c>
      <c r="J8" s="13">
        <f t="shared" si="2"/>
        <v>4241</v>
      </c>
      <c r="K8" s="13">
        <f t="shared" si="2"/>
        <v>9171</v>
      </c>
      <c r="L8" s="13">
        <f t="shared" si="1"/>
        <v>73414</v>
      </c>
      <c r="M8"/>
    </row>
    <row r="9" spans="1:13" ht="17.25" customHeight="1">
      <c r="A9" s="14" t="s">
        <v>18</v>
      </c>
      <c r="B9" s="15">
        <v>4351</v>
      </c>
      <c r="C9" s="15">
        <v>4980</v>
      </c>
      <c r="D9" s="15">
        <v>14761</v>
      </c>
      <c r="E9" s="15">
        <v>11508</v>
      </c>
      <c r="F9" s="15">
        <v>9944</v>
      </c>
      <c r="G9" s="15">
        <v>6936</v>
      </c>
      <c r="H9" s="15">
        <v>3431</v>
      </c>
      <c r="I9" s="15">
        <v>4055</v>
      </c>
      <c r="J9" s="15">
        <v>4241</v>
      </c>
      <c r="K9" s="15">
        <v>9171</v>
      </c>
      <c r="L9" s="13">
        <f t="shared" si="1"/>
        <v>73378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36</v>
      </c>
      <c r="I10" s="15">
        <v>0</v>
      </c>
      <c r="J10" s="15">
        <v>0</v>
      </c>
      <c r="K10" s="15">
        <v>0</v>
      </c>
      <c r="L10" s="13">
        <f t="shared" si="1"/>
        <v>36</v>
      </c>
      <c r="M10"/>
    </row>
    <row r="11" spans="1:13" ht="17.25" customHeight="1">
      <c r="A11" s="12" t="s">
        <v>70</v>
      </c>
      <c r="B11" s="15">
        <v>53843</v>
      </c>
      <c r="C11" s="15">
        <v>68825</v>
      </c>
      <c r="D11" s="15">
        <v>205192</v>
      </c>
      <c r="E11" s="15">
        <v>169156</v>
      </c>
      <c r="F11" s="15">
        <v>169772</v>
      </c>
      <c r="G11" s="15">
        <v>87462</v>
      </c>
      <c r="H11" s="15">
        <v>50238</v>
      </c>
      <c r="I11" s="15">
        <v>79986</v>
      </c>
      <c r="J11" s="15">
        <v>69180</v>
      </c>
      <c r="K11" s="15">
        <v>144664</v>
      </c>
      <c r="L11" s="13">
        <f t="shared" si="1"/>
        <v>1098318</v>
      </c>
      <c r="M11" s="60"/>
    </row>
    <row r="12" spans="1:13" ht="17.25" customHeight="1">
      <c r="A12" s="14" t="s">
        <v>71</v>
      </c>
      <c r="B12" s="15">
        <v>6803</v>
      </c>
      <c r="C12" s="15">
        <v>5622</v>
      </c>
      <c r="D12" s="15">
        <v>18897</v>
      </c>
      <c r="E12" s="15">
        <v>18941</v>
      </c>
      <c r="F12" s="15">
        <v>15676</v>
      </c>
      <c r="G12" s="15">
        <v>9085</v>
      </c>
      <c r="H12" s="15">
        <v>4949</v>
      </c>
      <c r="I12" s="15">
        <v>4521</v>
      </c>
      <c r="J12" s="15">
        <v>5407</v>
      </c>
      <c r="K12" s="15">
        <v>9750</v>
      </c>
      <c r="L12" s="13">
        <f t="shared" si="1"/>
        <v>99651</v>
      </c>
      <c r="M12" s="60"/>
    </row>
    <row r="13" spans="1:13" ht="17.25" customHeight="1">
      <c r="A13" s="14" t="s">
        <v>72</v>
      </c>
      <c r="B13" s="15">
        <f>+B11-B12</f>
        <v>47040</v>
      </c>
      <c r="C13" s="15">
        <f aca="true" t="shared" si="3" ref="C13:K13">+C11-C12</f>
        <v>63203</v>
      </c>
      <c r="D13" s="15">
        <f t="shared" si="3"/>
        <v>186295</v>
      </c>
      <c r="E13" s="15">
        <f t="shared" si="3"/>
        <v>150215</v>
      </c>
      <c r="F13" s="15">
        <f t="shared" si="3"/>
        <v>154096</v>
      </c>
      <c r="G13" s="15">
        <f t="shared" si="3"/>
        <v>78377</v>
      </c>
      <c r="H13" s="15">
        <f t="shared" si="3"/>
        <v>45289</v>
      </c>
      <c r="I13" s="15">
        <f t="shared" si="3"/>
        <v>75465</v>
      </c>
      <c r="J13" s="15">
        <f t="shared" si="3"/>
        <v>63773</v>
      </c>
      <c r="K13" s="15">
        <f t="shared" si="3"/>
        <v>134914</v>
      </c>
      <c r="L13" s="13">
        <f t="shared" si="1"/>
        <v>998667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2.000954499631907</v>
      </c>
      <c r="C18" s="22">
        <v>1.778430954987974</v>
      </c>
      <c r="D18" s="22">
        <v>1.580637739122962</v>
      </c>
      <c r="E18" s="22">
        <v>1.583972502593613</v>
      </c>
      <c r="F18" s="22">
        <v>1.825580094081725</v>
      </c>
      <c r="G18" s="22">
        <v>1.938146236995021</v>
      </c>
      <c r="H18" s="22">
        <v>1.677871561472477</v>
      </c>
      <c r="I18" s="22">
        <v>1.705653379264529</v>
      </c>
      <c r="J18" s="22">
        <v>2.293623771716731</v>
      </c>
      <c r="K18" s="22">
        <v>1.621556696921116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844341.2300000001</v>
      </c>
      <c r="C20" s="25">
        <f aca="true" t="shared" si="4" ref="C20:K20">SUM(C21:C28)</f>
        <v>551856.1500000001</v>
      </c>
      <c r="D20" s="25">
        <f t="shared" si="4"/>
        <v>1751005.06</v>
      </c>
      <c r="E20" s="25">
        <f t="shared" si="4"/>
        <v>1453809</v>
      </c>
      <c r="F20" s="25">
        <f t="shared" si="4"/>
        <v>1491701.1699999997</v>
      </c>
      <c r="G20" s="25">
        <f t="shared" si="4"/>
        <v>912664.37</v>
      </c>
      <c r="H20" s="25">
        <f t="shared" si="4"/>
        <v>497130.29</v>
      </c>
      <c r="I20" s="25">
        <f t="shared" si="4"/>
        <v>644456.0000000001</v>
      </c>
      <c r="J20" s="25">
        <f t="shared" si="4"/>
        <v>819274.78</v>
      </c>
      <c r="K20" s="25">
        <f t="shared" si="4"/>
        <v>990105.6299999999</v>
      </c>
      <c r="L20" s="25">
        <f>SUM(B20:K20)</f>
        <v>9956343.68</v>
      </c>
      <c r="M20"/>
    </row>
    <row r="21" spans="1:13" ht="17.25" customHeight="1">
      <c r="A21" s="26" t="s">
        <v>22</v>
      </c>
      <c r="B21" s="56">
        <f>ROUND((B15+B16)*B7,2)</f>
        <v>419014.26</v>
      </c>
      <c r="C21" s="56">
        <f aca="true" t="shared" si="5" ref="C21:K21">ROUND((C15+C16)*C7,2)</f>
        <v>302866.2</v>
      </c>
      <c r="D21" s="56">
        <f t="shared" si="5"/>
        <v>1074250.45</v>
      </c>
      <c r="E21" s="56">
        <f t="shared" si="5"/>
        <v>893780.94</v>
      </c>
      <c r="F21" s="56">
        <f t="shared" si="5"/>
        <v>785574.58</v>
      </c>
      <c r="G21" s="56">
        <f t="shared" si="5"/>
        <v>453714.55</v>
      </c>
      <c r="H21" s="56">
        <f t="shared" si="5"/>
        <v>284335.75</v>
      </c>
      <c r="I21" s="56">
        <f t="shared" si="5"/>
        <v>368906.37</v>
      </c>
      <c r="J21" s="56">
        <f t="shared" si="5"/>
        <v>347097.78</v>
      </c>
      <c r="K21" s="56">
        <f t="shared" si="5"/>
        <v>593880.02</v>
      </c>
      <c r="L21" s="33">
        <f aca="true" t="shared" si="6" ref="L21:L28">SUM(B21:K21)</f>
        <v>5523420.9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419414.21</v>
      </c>
      <c r="C22" s="33">
        <f t="shared" si="7"/>
        <v>235760.43</v>
      </c>
      <c r="D22" s="33">
        <f t="shared" si="7"/>
        <v>623750.35</v>
      </c>
      <c r="E22" s="33">
        <f t="shared" si="7"/>
        <v>521943.49</v>
      </c>
      <c r="F22" s="33">
        <f t="shared" si="7"/>
        <v>648554.74</v>
      </c>
      <c r="G22" s="33">
        <f t="shared" si="7"/>
        <v>425650.6</v>
      </c>
      <c r="H22" s="33">
        <f t="shared" si="7"/>
        <v>192743.12</v>
      </c>
      <c r="I22" s="33">
        <f t="shared" si="7"/>
        <v>260320.03</v>
      </c>
      <c r="J22" s="33">
        <f t="shared" si="7"/>
        <v>449013.94</v>
      </c>
      <c r="K22" s="33">
        <f t="shared" si="7"/>
        <v>369130.1</v>
      </c>
      <c r="L22" s="33">
        <f t="shared" si="6"/>
        <v>4146281.01</v>
      </c>
      <c r="M22"/>
    </row>
    <row r="23" spans="1:13" ht="17.25" customHeight="1">
      <c r="A23" s="27" t="s">
        <v>24</v>
      </c>
      <c r="B23" s="33">
        <v>3108.6</v>
      </c>
      <c r="C23" s="33">
        <v>10752.1</v>
      </c>
      <c r="D23" s="33">
        <v>47125.45</v>
      </c>
      <c r="E23" s="33">
        <v>32690.48</v>
      </c>
      <c r="F23" s="33">
        <v>53805.15</v>
      </c>
      <c r="G23" s="33">
        <v>32111.93</v>
      </c>
      <c r="H23" s="33">
        <v>17658.9</v>
      </c>
      <c r="I23" s="33">
        <v>12628.21</v>
      </c>
      <c r="J23" s="33">
        <v>18625.92</v>
      </c>
      <c r="K23" s="33">
        <v>22263.2</v>
      </c>
      <c r="L23" s="33">
        <f t="shared" si="6"/>
        <v>250769.94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620.04</v>
      </c>
      <c r="C26" s="33">
        <v>406.41</v>
      </c>
      <c r="D26" s="33">
        <v>1289.58</v>
      </c>
      <c r="E26" s="33">
        <v>1070.74</v>
      </c>
      <c r="F26" s="33">
        <v>1096.79</v>
      </c>
      <c r="G26" s="33">
        <v>672.14</v>
      </c>
      <c r="H26" s="33">
        <v>364.73</v>
      </c>
      <c r="I26" s="33">
        <v>474.15</v>
      </c>
      <c r="J26" s="33">
        <v>601.8</v>
      </c>
      <c r="K26" s="33">
        <v>729.46</v>
      </c>
      <c r="L26" s="33">
        <f t="shared" si="6"/>
        <v>7325.84</v>
      </c>
      <c r="M26" s="60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-636934.5700000001</v>
      </c>
      <c r="C31" s="33">
        <f t="shared" si="8"/>
        <v>-35252.8</v>
      </c>
      <c r="D31" s="33">
        <f t="shared" si="8"/>
        <v>-76939.62</v>
      </c>
      <c r="E31" s="33">
        <f t="shared" si="8"/>
        <v>-113768.57</v>
      </c>
      <c r="F31" s="33">
        <f t="shared" si="8"/>
        <v>-53935.34</v>
      </c>
      <c r="G31" s="33">
        <f t="shared" si="8"/>
        <v>-34255.950000000004</v>
      </c>
      <c r="H31" s="33">
        <f t="shared" si="8"/>
        <v>-25163</v>
      </c>
      <c r="I31" s="33">
        <f t="shared" si="8"/>
        <v>-30641.2</v>
      </c>
      <c r="J31" s="33">
        <f t="shared" si="8"/>
        <v>-22124.14</v>
      </c>
      <c r="K31" s="33">
        <f t="shared" si="8"/>
        <v>-51890.93</v>
      </c>
      <c r="L31" s="33">
        <f aca="true" t="shared" si="9" ref="L31:L38">SUM(B31:K31)</f>
        <v>-1080906.1199999999</v>
      </c>
      <c r="M31"/>
    </row>
    <row r="32" spans="1:13" ht="18.75" customHeight="1">
      <c r="A32" s="27" t="s">
        <v>28</v>
      </c>
      <c r="B32" s="33">
        <f>B33+B34+B35+B36</f>
        <v>-19144.4</v>
      </c>
      <c r="C32" s="33">
        <f aca="true" t="shared" si="10" ref="C32:K32">C33+C34+C35+C36</f>
        <v>-21912</v>
      </c>
      <c r="D32" s="33">
        <f t="shared" si="10"/>
        <v>-64948.4</v>
      </c>
      <c r="E32" s="33">
        <f t="shared" si="10"/>
        <v>-50635.2</v>
      </c>
      <c r="F32" s="33">
        <f t="shared" si="10"/>
        <v>-43753.6</v>
      </c>
      <c r="G32" s="33">
        <f t="shared" si="10"/>
        <v>-30518.4</v>
      </c>
      <c r="H32" s="33">
        <f t="shared" si="10"/>
        <v>-15096.4</v>
      </c>
      <c r="I32" s="33">
        <f t="shared" si="10"/>
        <v>-28004.64</v>
      </c>
      <c r="J32" s="33">
        <f t="shared" si="10"/>
        <v>-18660.4</v>
      </c>
      <c r="K32" s="33">
        <f t="shared" si="10"/>
        <v>-40352.4</v>
      </c>
      <c r="L32" s="33">
        <f t="shared" si="9"/>
        <v>-333025.84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-19144.4</v>
      </c>
      <c r="C33" s="33">
        <f t="shared" si="11"/>
        <v>-21912</v>
      </c>
      <c r="D33" s="33">
        <f t="shared" si="11"/>
        <v>-64948.4</v>
      </c>
      <c r="E33" s="33">
        <f t="shared" si="11"/>
        <v>-50635.2</v>
      </c>
      <c r="F33" s="33">
        <f t="shared" si="11"/>
        <v>-43753.6</v>
      </c>
      <c r="G33" s="33">
        <f t="shared" si="11"/>
        <v>-30518.4</v>
      </c>
      <c r="H33" s="33">
        <f t="shared" si="11"/>
        <v>-15096.4</v>
      </c>
      <c r="I33" s="33">
        <f t="shared" si="11"/>
        <v>-17842</v>
      </c>
      <c r="J33" s="33">
        <f t="shared" si="11"/>
        <v>-18660.4</v>
      </c>
      <c r="K33" s="33">
        <f t="shared" si="11"/>
        <v>-40352.4</v>
      </c>
      <c r="L33" s="33">
        <f t="shared" si="9"/>
        <v>-322863.20000000007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-10162.64</v>
      </c>
      <c r="J36" s="17">
        <v>0</v>
      </c>
      <c r="K36" s="17">
        <v>0</v>
      </c>
      <c r="L36" s="33">
        <f t="shared" si="9"/>
        <v>-10162.64</v>
      </c>
      <c r="M36"/>
    </row>
    <row r="37" spans="1:13" s="36" customFormat="1" ht="18.75" customHeight="1">
      <c r="A37" s="27" t="s">
        <v>32</v>
      </c>
      <c r="B37" s="38">
        <f>SUM(B38:B49)</f>
        <v>-105696.86</v>
      </c>
      <c r="C37" s="38">
        <f aca="true" t="shared" si="12" ref="C37:K37">SUM(C38:C49)</f>
        <v>-13340.8</v>
      </c>
      <c r="D37" s="38">
        <f t="shared" si="12"/>
        <v>-11991.220000000001</v>
      </c>
      <c r="E37" s="38">
        <f t="shared" si="12"/>
        <v>-63133.37</v>
      </c>
      <c r="F37" s="38">
        <f t="shared" si="12"/>
        <v>-10181.74</v>
      </c>
      <c r="G37" s="38">
        <f t="shared" si="12"/>
        <v>-3737.55</v>
      </c>
      <c r="H37" s="38">
        <f t="shared" si="12"/>
        <v>-10066.6</v>
      </c>
      <c r="I37" s="38">
        <f t="shared" si="12"/>
        <v>-2636.56</v>
      </c>
      <c r="J37" s="38">
        <f t="shared" si="12"/>
        <v>-3463.74</v>
      </c>
      <c r="K37" s="38">
        <f t="shared" si="12"/>
        <v>-11538.529999999999</v>
      </c>
      <c r="L37" s="33">
        <f t="shared" si="9"/>
        <v>-235786.96999999997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-11080.89</v>
      </c>
      <c r="D41" s="17">
        <v>-4820.35</v>
      </c>
      <c r="E41" s="17">
        <v>-51660.72</v>
      </c>
      <c r="F41" s="17">
        <v>-4082.88</v>
      </c>
      <c r="G41" s="17">
        <v>0</v>
      </c>
      <c r="H41" s="17">
        <v>-1726.54</v>
      </c>
      <c r="I41" s="17">
        <v>0</v>
      </c>
      <c r="J41" s="17">
        <v>-117.33</v>
      </c>
      <c r="K41" s="17">
        <v>-7482.28</v>
      </c>
      <c r="L41" s="30">
        <f aca="true" t="shared" si="13" ref="L41:L48">SUM(B41:K41)</f>
        <v>-80970.99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69</v>
      </c>
      <c r="B48" s="17">
        <v>-3447.81</v>
      </c>
      <c r="C48" s="17">
        <v>-2259.91</v>
      </c>
      <c r="D48" s="17">
        <v>-7170.87</v>
      </c>
      <c r="E48" s="17">
        <v>-5954</v>
      </c>
      <c r="F48" s="17">
        <v>-6098.86</v>
      </c>
      <c r="G48" s="17">
        <v>-3737.55</v>
      </c>
      <c r="H48" s="17">
        <v>-2028.13</v>
      </c>
      <c r="I48" s="17">
        <v>-2636.56</v>
      </c>
      <c r="J48" s="17">
        <v>-3346.41</v>
      </c>
      <c r="K48" s="17">
        <v>-4056.25</v>
      </c>
      <c r="L48" s="30">
        <f t="shared" si="13"/>
        <v>-40736.350000000006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-512093.31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-512093.31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-98705.41</v>
      </c>
      <c r="C52" s="33">
        <v>-42036.82</v>
      </c>
      <c r="D52" s="33">
        <v>-150435.24</v>
      </c>
      <c r="E52" s="33">
        <v>-152418.23</v>
      </c>
      <c r="F52" s="33">
        <v>-130115.5</v>
      </c>
      <c r="G52" s="33">
        <v>-87836.51</v>
      </c>
      <c r="H52" s="33">
        <v>-45811.41</v>
      </c>
      <c r="I52" s="33">
        <v>-34668.84</v>
      </c>
      <c r="J52" s="33">
        <v>-60334.55</v>
      </c>
      <c r="K52" s="33">
        <v>-62752.95</v>
      </c>
      <c r="L52" s="33">
        <f t="shared" si="14"/>
        <v>-865115.46</v>
      </c>
      <c r="M52" s="57"/>
    </row>
    <row r="53" spans="1:13" ht="18.75" customHeight="1">
      <c r="A53" s="37" t="s">
        <v>79</v>
      </c>
      <c r="B53" s="33">
        <v>98705.41</v>
      </c>
      <c r="C53" s="33">
        <v>42036.82</v>
      </c>
      <c r="D53" s="33">
        <v>150435.24</v>
      </c>
      <c r="E53" s="33">
        <v>152418.23</v>
      </c>
      <c r="F53" s="33">
        <v>130115.5</v>
      </c>
      <c r="G53" s="33">
        <v>87836.51</v>
      </c>
      <c r="H53" s="33">
        <v>45811.41</v>
      </c>
      <c r="I53" s="33">
        <v>34668.84</v>
      </c>
      <c r="J53" s="33">
        <v>60334.55</v>
      </c>
      <c r="K53" s="33">
        <v>62752.95</v>
      </c>
      <c r="L53" s="33">
        <f t="shared" si="14"/>
        <v>865115.46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207406.66000000003</v>
      </c>
      <c r="C55" s="41">
        <f t="shared" si="16"/>
        <v>516603.35000000015</v>
      </c>
      <c r="D55" s="41">
        <f t="shared" si="16"/>
        <v>1674065.44</v>
      </c>
      <c r="E55" s="41">
        <f t="shared" si="16"/>
        <v>1340040.43</v>
      </c>
      <c r="F55" s="41">
        <f t="shared" si="16"/>
        <v>1437765.8299999996</v>
      </c>
      <c r="G55" s="41">
        <f t="shared" si="16"/>
        <v>878408.42</v>
      </c>
      <c r="H55" s="41">
        <f t="shared" si="16"/>
        <v>471967.29</v>
      </c>
      <c r="I55" s="41">
        <f t="shared" si="16"/>
        <v>613814.8000000002</v>
      </c>
      <c r="J55" s="41">
        <f t="shared" si="16"/>
        <v>797150.64</v>
      </c>
      <c r="K55" s="41">
        <f t="shared" si="16"/>
        <v>938214.6999999998</v>
      </c>
      <c r="L55" s="42">
        <f t="shared" si="14"/>
        <v>8875437.559999999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207406.66</v>
      </c>
      <c r="C61" s="41">
        <f aca="true" t="shared" si="18" ref="C61:J61">SUM(C62:C73)</f>
        <v>516603.35</v>
      </c>
      <c r="D61" s="41">
        <f t="shared" si="18"/>
        <v>1674065.442515158</v>
      </c>
      <c r="E61" s="41">
        <f t="shared" si="18"/>
        <v>1340040.4322186022</v>
      </c>
      <c r="F61" s="41">
        <f t="shared" si="18"/>
        <v>1437765.8256004099</v>
      </c>
      <c r="G61" s="41">
        <f t="shared" si="18"/>
        <v>878408.417709277</v>
      </c>
      <c r="H61" s="41">
        <f t="shared" si="18"/>
        <v>471967.28881434</v>
      </c>
      <c r="I61" s="41">
        <f>SUM(I62:I78)</f>
        <v>613814.796598905</v>
      </c>
      <c r="J61" s="41">
        <f t="shared" si="18"/>
        <v>797150.639312297</v>
      </c>
      <c r="K61" s="41">
        <f>SUM(K62:K75)</f>
        <v>938214.7</v>
      </c>
      <c r="L61" s="46">
        <f>SUM(B61:K61)</f>
        <v>8875437.552768989</v>
      </c>
      <c r="M61" s="40"/>
    </row>
    <row r="62" spans="1:13" ht="18.75" customHeight="1">
      <c r="A62" s="47" t="s">
        <v>45</v>
      </c>
      <c r="B62" s="48">
        <v>207406.66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207406.66</v>
      </c>
      <c r="M62"/>
    </row>
    <row r="63" spans="1:13" ht="18.75" customHeight="1">
      <c r="A63" s="47" t="s">
        <v>54</v>
      </c>
      <c r="B63" s="17">
        <v>0</v>
      </c>
      <c r="C63" s="48">
        <v>452647.85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452647.85</v>
      </c>
      <c r="M63"/>
    </row>
    <row r="64" spans="1:13" ht="18.75" customHeight="1">
      <c r="A64" s="47" t="s">
        <v>55</v>
      </c>
      <c r="B64" s="17">
        <v>0</v>
      </c>
      <c r="C64" s="48">
        <v>63955.5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63955.5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1674065.442515158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1674065.442515158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1340040.4322186022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1340040.4322186022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1437765.8256004099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1437765.8256004099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878408.417709277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878408.417709277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471967.28881434</v>
      </c>
      <c r="I69" s="17">
        <v>0</v>
      </c>
      <c r="J69" s="17">
        <v>0</v>
      </c>
      <c r="K69" s="17">
        <v>0</v>
      </c>
      <c r="L69" s="46">
        <f t="shared" si="19"/>
        <v>471967.28881434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613814.796598905</v>
      </c>
      <c r="J70" s="17">
        <v>0</v>
      </c>
      <c r="K70" s="17">
        <v>0</v>
      </c>
      <c r="L70" s="46">
        <f t="shared" si="19"/>
        <v>613814.796598905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797150.639312297</v>
      </c>
      <c r="K71" s="17">
        <v>0</v>
      </c>
      <c r="L71" s="46">
        <f t="shared" si="19"/>
        <v>797150.639312297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548386.49</v>
      </c>
      <c r="L72" s="46">
        <f t="shared" si="19"/>
        <v>548386.49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389828.20999999996</v>
      </c>
      <c r="L73" s="46">
        <f t="shared" si="19"/>
        <v>389828.20999999996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2023-01-17T18:15:26Z</dcterms:modified>
  <cp:category/>
  <cp:version/>
  <cp:contentType/>
  <cp:contentStatus/>
</cp:coreProperties>
</file>