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<sst xmlns="http://schemas.openxmlformats.org/spreadsheetml/2006/main" count="87" uniqueCount="86">
  <si>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</si>
  <si>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</si>
  <si>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</si>
  <si>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</si>
  <si>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</si>
  <si>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</si>
  <si>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</si>
  <si>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</si>
  <si>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</si>
  <si>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</si>
  <si>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</si>
  <si>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</si>
  <si>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</si>
  <si>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</si>
  <si>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</si>
  <si>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</si>
  <si>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</si>
  <si>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</si>
  <si>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</si>
  <si>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</si>
  <si>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</si>
  <si>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</si>
  <si>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</si>
  <si>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</si>
  <si>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</si>
  <si>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</si>
  <si>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</si>
  <si>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</si>
  <si>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</si>
  <si>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</si>
  <si>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</si>
  <si>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</si>
  <si>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</si>
  <si>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</si>
  <si>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</si>
  <si>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</si>
  <si>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</si>
  <si>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</si>
  <si>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</si>
  <si>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</si>
  <si>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</si>
  <si>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</si>
  <si>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</si>
  <si>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</si>
  <si>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</si>
  <si>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</si>
  <si>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</si>
  <si>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</si>
  <si>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</si>
  <si>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</si>
  <si>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</si>
  <si>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</si>
  <si>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</si>
  <si>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</si>
  <si>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</si>
  <si>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</si>
  <si>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</si>
  <si>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</si>
  <si>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</si>
  <si>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</si>
  <si>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</si>
  <si>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</si>
  <si>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</si>
  <si>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</si>
  <si>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</si>
  <si>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</si>
  <si>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</si>
  <si>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</si>
  <si>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</si>
  <si>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</si>
  <si>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</si>
  <si>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</si>
  <si>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</si>
  <si>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</si>
  <si>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</si>
  <si>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</si>
  <si>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</si>
  <si>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</si>
  <si>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</si>
  <si>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</si>
  <si>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</si>
  <si>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</si>
  <si>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</si>
  <si>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23/12/22 - VENCIMENTO 02/01/23</t>
  </si>
  <si>
    <t>5.3. Revisão de Remuneração pelo Transporte Coletivo ¹</t>
  </si>
  <si>
    <t>¹ Energia para tração out e nov.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</si>
</sst>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69454</v>
      </c>
      <c r="C7" s="10">
        <f aca="true" t="shared" si="0" ref="C7:K7">C8+C11</f>
        <v>86277</v>
      </c>
      <c r="D7" s="10">
        <f t="shared" si="0"/>
        <v>257417</v>
      </c>
      <c r="E7" s="10">
        <f t="shared" si="0"/>
        <v>212780</v>
      </c>
      <c r="F7" s="10">
        <f t="shared" si="0"/>
        <v>213465</v>
      </c>
      <c r="G7" s="10">
        <f t="shared" si="0"/>
        <v>109884</v>
      </c>
      <c r="H7" s="10">
        <f t="shared" si="0"/>
        <v>62010</v>
      </c>
      <c r="I7" s="10">
        <f t="shared" si="0"/>
        <v>98704</v>
      </c>
      <c r="J7" s="10">
        <f t="shared" si="0"/>
        <v>83816</v>
      </c>
      <c r="K7" s="10">
        <f t="shared" si="0"/>
        <v>179575</v>
      </c>
      <c r="L7" s="10">
        <f aca="true" t="shared" si="1" ref="L7:L13">SUM(B7:K7)</f>
        <v>1373382</v>
      </c>
      <c r="M7" s="11"/>
    </row>
    <row r="8" spans="1:13" ht="17.25" customHeight="1">
      <c r="A8" s="12" t="s">
        <v>82</v>
      </c>
      <c r="B8" s="13">
        <f>B9+B10</f>
        <v>6226</v>
      </c>
      <c r="C8" s="13">
        <f aca="true" t="shared" si="2" ref="C8:K8">C9+C10</f>
        <v>6911</v>
      </c>
      <c r="D8" s="13">
        <f t="shared" si="2"/>
        <v>20890</v>
      </c>
      <c r="E8" s="13">
        <f t="shared" si="2"/>
        <v>16836</v>
      </c>
      <c r="F8" s="13">
        <f t="shared" si="2"/>
        <v>14941</v>
      </c>
      <c r="G8" s="13">
        <f t="shared" si="2"/>
        <v>9622</v>
      </c>
      <c r="H8" s="13">
        <f t="shared" si="2"/>
        <v>4664</v>
      </c>
      <c r="I8" s="13">
        <f t="shared" si="2"/>
        <v>5395</v>
      </c>
      <c r="J8" s="13">
        <f t="shared" si="2"/>
        <v>5570</v>
      </c>
      <c r="K8" s="13">
        <f t="shared" si="2"/>
        <v>12497</v>
      </c>
      <c r="L8" s="13">
        <f t="shared" si="1"/>
        <v>103552</v>
      </c>
      <c r="M8"/>
    </row>
    <row r="9" spans="1:13" ht="17.25" customHeight="1">
      <c r="A9" s="14" t="s">
        <v>18</v>
      </c>
      <c r="B9" s="15">
        <v>6225</v>
      </c>
      <c r="C9" s="15">
        <v>6911</v>
      </c>
      <c r="D9" s="15">
        <v>20890</v>
      </c>
      <c r="E9" s="15">
        <v>16836</v>
      </c>
      <c r="F9" s="15">
        <v>14941</v>
      </c>
      <c r="G9" s="15">
        <v>9622</v>
      </c>
      <c r="H9" s="15">
        <v>4611</v>
      </c>
      <c r="I9" s="15">
        <v>5395</v>
      </c>
      <c r="J9" s="15">
        <v>5570</v>
      </c>
      <c r="K9" s="15">
        <v>12497</v>
      </c>
      <c r="L9" s="13">
        <f t="shared" si="1"/>
        <v>103498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53</v>
      </c>
      <c r="I10" s="15">
        <v>0</v>
      </c>
      <c r="J10" s="15">
        <v>0</v>
      </c>
      <c r="K10" s="15">
        <v>0</v>
      </c>
      <c r="L10" s="13">
        <f t="shared" si="1"/>
        <v>54</v>
      </c>
      <c r="M10"/>
    </row>
    <row r="11" spans="1:13" ht="17.25" customHeight="1">
      <c r="A11" s="12" t="s">
        <v>70</v>
      </c>
      <c r="B11" s="15">
        <v>63228</v>
      </c>
      <c r="C11" s="15">
        <v>79366</v>
      </c>
      <c r="D11" s="15">
        <v>236527</v>
      </c>
      <c r="E11" s="15">
        <v>195944</v>
      </c>
      <c r="F11" s="15">
        <v>198524</v>
      </c>
      <c r="G11" s="15">
        <v>100262</v>
      </c>
      <c r="H11" s="15">
        <v>57346</v>
      </c>
      <c r="I11" s="15">
        <v>93309</v>
      </c>
      <c r="J11" s="15">
        <v>78246</v>
      </c>
      <c r="K11" s="15">
        <v>167078</v>
      </c>
      <c r="L11" s="13">
        <f t="shared" si="1"/>
        <v>1269830</v>
      </c>
      <c r="M11" s="60"/>
    </row>
    <row r="12" spans="1:13" ht="17.25" customHeight="1">
      <c r="A12" s="14" t="s">
        <v>71</v>
      </c>
      <c r="B12" s="15">
        <v>7571</v>
      </c>
      <c r="C12" s="15">
        <v>6038</v>
      </c>
      <c r="D12" s="15">
        <v>21044</v>
      </c>
      <c r="E12" s="15">
        <v>20197</v>
      </c>
      <c r="F12" s="15">
        <v>17625</v>
      </c>
      <c r="G12" s="15">
        <v>9907</v>
      </c>
      <c r="H12" s="15">
        <v>5194</v>
      </c>
      <c r="I12" s="15">
        <v>5165</v>
      </c>
      <c r="J12" s="15">
        <v>5998</v>
      </c>
      <c r="K12" s="15">
        <v>10593</v>
      </c>
      <c r="L12" s="13">
        <f t="shared" si="1"/>
        <v>109332</v>
      </c>
      <c r="M12" s="60"/>
    </row>
    <row r="13" spans="1:13" ht="17.25" customHeight="1">
      <c r="A13" s="14" t="s">
        <v>72</v>
      </c>
      <c r="B13" s="15">
        <f>+B11-B12</f>
        <v>55657</v>
      </c>
      <c r="C13" s="15">
        <f aca="true" t="shared" si="3" ref="C13:K13">+C11-C12</f>
        <v>73328</v>
      </c>
      <c r="D13" s="15">
        <f t="shared" si="3"/>
        <v>215483</v>
      </c>
      <c r="E13" s="15">
        <f t="shared" si="3"/>
        <v>175747</v>
      </c>
      <c r="F13" s="15">
        <f t="shared" si="3"/>
        <v>180899</v>
      </c>
      <c r="G13" s="15">
        <f t="shared" si="3"/>
        <v>90355</v>
      </c>
      <c r="H13" s="15">
        <f t="shared" si="3"/>
        <v>52152</v>
      </c>
      <c r="I13" s="15">
        <f t="shared" si="3"/>
        <v>88144</v>
      </c>
      <c r="J13" s="15">
        <f t="shared" si="3"/>
        <v>72248</v>
      </c>
      <c r="K13" s="15">
        <f t="shared" si="3"/>
        <v>156485</v>
      </c>
      <c r="L13" s="13">
        <f t="shared" si="1"/>
        <v>1160498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1.585471338838826</v>
      </c>
      <c r="C18" s="22">
        <v>1.462723613080715</v>
      </c>
      <c r="D18" s="22">
        <v>1.291688278679723</v>
      </c>
      <c r="E18" s="22">
        <v>1.28213795229707</v>
      </c>
      <c r="F18" s="22">
        <v>1.492356999293389</v>
      </c>
      <c r="G18" s="22">
        <v>1.57047331640692</v>
      </c>
      <c r="H18" s="22">
        <v>1.371888451765347</v>
      </c>
      <c r="I18" s="22">
        <v>1.397523605398941</v>
      </c>
      <c r="J18" s="22">
        <v>1.819972967600222</v>
      </c>
      <c r="K18" s="22">
        <v>1.336921720945663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798851.7100000001</v>
      </c>
      <c r="C20" s="25">
        <f aca="true" t="shared" si="4" ref="C20:K20">SUM(C21:C28)</f>
        <v>531834.0900000002</v>
      </c>
      <c r="D20" s="25">
        <f t="shared" si="4"/>
        <v>1679589.69</v>
      </c>
      <c r="E20" s="25">
        <f t="shared" si="4"/>
        <v>1388938.68</v>
      </c>
      <c r="F20" s="25">
        <f t="shared" si="4"/>
        <v>1455206.6899999997</v>
      </c>
      <c r="G20" s="25">
        <f t="shared" si="4"/>
        <v>863622.57</v>
      </c>
      <c r="H20" s="25">
        <f t="shared" si="4"/>
        <v>471041.6</v>
      </c>
      <c r="I20" s="25">
        <f t="shared" si="4"/>
        <v>621203.3600000002</v>
      </c>
      <c r="J20" s="25">
        <f t="shared" si="4"/>
        <v>745268.6100000001</v>
      </c>
      <c r="K20" s="25">
        <f t="shared" si="4"/>
        <v>954985.3</v>
      </c>
      <c r="L20" s="25">
        <f>SUM(B20:K20)</f>
        <v>9510542.3</v>
      </c>
      <c r="M20"/>
    </row>
    <row r="21" spans="1:13" ht="17.25" customHeight="1">
      <c r="A21" s="26" t="s">
        <v>22</v>
      </c>
      <c r="B21" s="56">
        <f>ROUND((B15+B16)*B7,2)</f>
        <v>500089.64</v>
      </c>
      <c r="C21" s="56">
        <f aca="true" t="shared" si="5" ref="C21:K21">ROUND((C15+C16)*C7,2)</f>
        <v>354046.3</v>
      </c>
      <c r="D21" s="56">
        <f t="shared" si="5"/>
        <v>1257224.63</v>
      </c>
      <c r="E21" s="56">
        <f t="shared" si="5"/>
        <v>1052665.22</v>
      </c>
      <c r="F21" s="56">
        <f t="shared" si="5"/>
        <v>933098.21</v>
      </c>
      <c r="G21" s="56">
        <f t="shared" si="5"/>
        <v>528146.46</v>
      </c>
      <c r="H21" s="56">
        <f t="shared" si="5"/>
        <v>328305.74</v>
      </c>
      <c r="I21" s="56">
        <f t="shared" si="5"/>
        <v>433271.08</v>
      </c>
      <c r="J21" s="56">
        <f t="shared" si="5"/>
        <v>396240.14</v>
      </c>
      <c r="K21" s="56">
        <f t="shared" si="5"/>
        <v>693249.29</v>
      </c>
      <c r="L21" s="33">
        <f aca="true" t="shared" si="6" ref="L21:L28">SUM(B21:K21)</f>
        <v>6476336.71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292788.15</v>
      </c>
      <c r="C22" s="33">
        <f t="shared" si="7"/>
        <v>163825.58</v>
      </c>
      <c r="D22" s="33">
        <f t="shared" si="7"/>
        <v>366717.69</v>
      </c>
      <c r="E22" s="33">
        <f t="shared" si="7"/>
        <v>296996.81</v>
      </c>
      <c r="F22" s="33">
        <f t="shared" si="7"/>
        <v>459417.43</v>
      </c>
      <c r="G22" s="33">
        <f t="shared" si="7"/>
        <v>301293.46</v>
      </c>
      <c r="H22" s="33">
        <f t="shared" si="7"/>
        <v>122093.11</v>
      </c>
      <c r="I22" s="33">
        <f t="shared" si="7"/>
        <v>172235.48</v>
      </c>
      <c r="J22" s="33">
        <f t="shared" si="7"/>
        <v>324906.2</v>
      </c>
      <c r="K22" s="33">
        <f t="shared" si="7"/>
        <v>233570.74</v>
      </c>
      <c r="L22" s="33">
        <f t="shared" si="6"/>
        <v>2733844.6500000004</v>
      </c>
      <c r="M22"/>
    </row>
    <row r="23" spans="1:13" ht="17.25" customHeight="1">
      <c r="A23" s="27" t="s">
        <v>24</v>
      </c>
      <c r="B23" s="33">
        <v>3174.97</v>
      </c>
      <c r="C23" s="33">
        <v>11482.18</v>
      </c>
      <c r="D23" s="33">
        <v>49765.96</v>
      </c>
      <c r="E23" s="33">
        <v>33885.16</v>
      </c>
      <c r="F23" s="33">
        <v>58900.9</v>
      </c>
      <c r="G23" s="33">
        <v>33003.17</v>
      </c>
      <c r="H23" s="33">
        <v>18252.84</v>
      </c>
      <c r="I23" s="33">
        <v>13092.81</v>
      </c>
      <c r="J23" s="33">
        <v>19621.49</v>
      </c>
      <c r="K23" s="33">
        <v>23327.75</v>
      </c>
      <c r="L23" s="33">
        <f t="shared" si="6"/>
        <v>264507.23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409.02</v>
      </c>
      <c r="D26" s="33">
        <v>1292.18</v>
      </c>
      <c r="E26" s="33">
        <v>1068.14</v>
      </c>
      <c r="F26" s="33">
        <v>1120.24</v>
      </c>
      <c r="G26" s="33">
        <v>664.33</v>
      </c>
      <c r="H26" s="33">
        <v>362.12</v>
      </c>
      <c r="I26" s="33">
        <v>476.75</v>
      </c>
      <c r="J26" s="33">
        <v>573.15</v>
      </c>
      <c r="K26" s="33">
        <v>734.67</v>
      </c>
      <c r="L26" s="33">
        <f t="shared" si="6"/>
        <v>7315.429999999999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321.54</v>
      </c>
      <c r="K27" s="33">
        <v>440.79</v>
      </c>
      <c r="L27" s="33">
        <f t="shared" si="6"/>
        <v>4150.83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147.23</v>
      </c>
      <c r="K28" s="33">
        <v>203.2</v>
      </c>
      <c r="L28" s="33">
        <f t="shared" si="6"/>
        <v>1904.8600000000001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-691037.59</v>
      </c>
      <c r="C31" s="33">
        <f t="shared" si="8"/>
        <v>-33727.68</v>
      </c>
      <c r="D31" s="33">
        <f t="shared" si="8"/>
        <v>-99101.36</v>
      </c>
      <c r="E31" s="33">
        <f t="shared" si="8"/>
        <v>-85536.56</v>
      </c>
      <c r="F31" s="33">
        <f t="shared" si="8"/>
        <v>-71969.64</v>
      </c>
      <c r="G31" s="33">
        <f t="shared" si="8"/>
        <v>-46030.89</v>
      </c>
      <c r="H31" s="33">
        <f t="shared" si="8"/>
        <v>-31362.74</v>
      </c>
      <c r="I31" s="33">
        <f t="shared" si="8"/>
        <v>-33779.15</v>
      </c>
      <c r="J31" s="33">
        <f t="shared" si="8"/>
        <v>-27695.05</v>
      </c>
      <c r="K31" s="33">
        <f t="shared" si="8"/>
        <v>-60606.060000000005</v>
      </c>
      <c r="L31" s="33">
        <f aca="true" t="shared" si="9" ref="L31:L38">SUM(B31:K31)</f>
        <v>-1180846.72</v>
      </c>
      <c r="M31"/>
    </row>
    <row r="32" spans="1:13" ht="18.75" customHeight="1">
      <c r="A32" s="27" t="s">
        <v>28</v>
      </c>
      <c r="B32" s="33">
        <f>B33+B34+B35+B36</f>
        <v>-27390</v>
      </c>
      <c r="C32" s="33">
        <f aca="true" t="shared" si="10" ref="C32:K32">C33+C34+C35+C36</f>
        <v>-30408.4</v>
      </c>
      <c r="D32" s="33">
        <f t="shared" si="10"/>
        <v>-91916</v>
      </c>
      <c r="E32" s="33">
        <f t="shared" si="10"/>
        <v>-74078.4</v>
      </c>
      <c r="F32" s="33">
        <f t="shared" si="10"/>
        <v>-65740.4</v>
      </c>
      <c r="G32" s="33">
        <f t="shared" si="10"/>
        <v>-42336.8</v>
      </c>
      <c r="H32" s="33">
        <f t="shared" si="10"/>
        <v>-20288.4</v>
      </c>
      <c r="I32" s="33">
        <f t="shared" si="10"/>
        <v>-31128.1</v>
      </c>
      <c r="J32" s="33">
        <f t="shared" si="10"/>
        <v>-24508</v>
      </c>
      <c r="K32" s="33">
        <f t="shared" si="10"/>
        <v>-54986.8</v>
      </c>
      <c r="L32" s="33">
        <f t="shared" si="9"/>
        <v>-462781.29999999993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-27390</v>
      </c>
      <c r="C33" s="33">
        <f t="shared" si="11"/>
        <v>-30408.4</v>
      </c>
      <c r="D33" s="33">
        <f t="shared" si="11"/>
        <v>-91916</v>
      </c>
      <c r="E33" s="33">
        <f t="shared" si="11"/>
        <v>-74078.4</v>
      </c>
      <c r="F33" s="33">
        <f t="shared" si="11"/>
        <v>-65740.4</v>
      </c>
      <c r="G33" s="33">
        <f t="shared" si="11"/>
        <v>-42336.8</v>
      </c>
      <c r="H33" s="33">
        <f t="shared" si="11"/>
        <v>-20288.4</v>
      </c>
      <c r="I33" s="33">
        <f t="shared" si="11"/>
        <v>-23738</v>
      </c>
      <c r="J33" s="33">
        <f t="shared" si="11"/>
        <v>-24508</v>
      </c>
      <c r="K33" s="33">
        <f t="shared" si="11"/>
        <v>-54986.8</v>
      </c>
      <c r="L33" s="33">
        <f t="shared" si="9"/>
        <v>-455391.19999999995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-7390.1</v>
      </c>
      <c r="J36" s="17">
        <v>0</v>
      </c>
      <c r="K36" s="17">
        <v>0</v>
      </c>
      <c r="L36" s="33">
        <f t="shared" si="9"/>
        <v>-7390.1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-3319.28</v>
      </c>
      <c r="D37" s="38">
        <f t="shared" si="12"/>
        <v>-7185.36</v>
      </c>
      <c r="E37" s="38">
        <f t="shared" si="12"/>
        <v>-11458.16</v>
      </c>
      <c r="F37" s="38">
        <f t="shared" si="12"/>
        <v>-6229.24</v>
      </c>
      <c r="G37" s="38">
        <f t="shared" si="12"/>
        <v>-3694.09</v>
      </c>
      <c r="H37" s="38">
        <f t="shared" si="12"/>
        <v>-11074.34</v>
      </c>
      <c r="I37" s="38">
        <f t="shared" si="12"/>
        <v>-2651.05</v>
      </c>
      <c r="J37" s="38">
        <f t="shared" si="12"/>
        <v>-3187.05</v>
      </c>
      <c r="K37" s="38">
        <f t="shared" si="12"/>
        <v>-5619.26</v>
      </c>
      <c r="L37" s="33">
        <f t="shared" si="9"/>
        <v>-160085.71999999997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-1044.88</v>
      </c>
      <c r="D41" s="17">
        <v>0</v>
      </c>
      <c r="E41" s="17">
        <v>0</v>
      </c>
      <c r="F41" s="17">
        <v>0</v>
      </c>
      <c r="G41" s="17">
        <v>0</v>
      </c>
      <c r="H41" s="17">
        <v>-2748.77</v>
      </c>
      <c r="I41" s="17">
        <v>0</v>
      </c>
      <c r="J41" s="17">
        <v>0</v>
      </c>
      <c r="K41" s="17">
        <v>-1534.04</v>
      </c>
      <c r="L41" s="30">
        <f aca="true" t="shared" si="13" ref="L41:L48">SUM(B41:K41)</f>
        <v>-5327.6900000000005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69</v>
      </c>
      <c r="B48" s="17">
        <v>-3418.84</v>
      </c>
      <c r="C48" s="17">
        <v>-2274.4</v>
      </c>
      <c r="D48" s="17">
        <v>-7185.36</v>
      </c>
      <c r="E48" s="17">
        <v>-5939.51</v>
      </c>
      <c r="F48" s="17">
        <v>-6229.24</v>
      </c>
      <c r="G48" s="17">
        <v>-3694.09</v>
      </c>
      <c r="H48" s="17">
        <v>-2013.64</v>
      </c>
      <c r="I48" s="17">
        <v>-2651.05</v>
      </c>
      <c r="J48" s="17">
        <v>-3187.05</v>
      </c>
      <c r="K48" s="17">
        <v>-4085.22</v>
      </c>
      <c r="L48" s="30">
        <f t="shared" si="13"/>
        <v>-40678.4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-557979.7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-557979.7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-87080.88</v>
      </c>
      <c r="C52" s="33">
        <v>-37220.04</v>
      </c>
      <c r="D52" s="33">
        <v>-137307.89</v>
      </c>
      <c r="E52" s="33">
        <v>-131837.94</v>
      </c>
      <c r="F52" s="33">
        <v>-120151.39</v>
      </c>
      <c r="G52" s="33">
        <v>-77863.08</v>
      </c>
      <c r="H52" s="33">
        <v>-39454.66</v>
      </c>
      <c r="I52" s="33">
        <v>-32506.44</v>
      </c>
      <c r="J52" s="33">
        <v>-53332.42</v>
      </c>
      <c r="K52" s="33">
        <v>-56333.57</v>
      </c>
      <c r="L52" s="33">
        <f t="shared" si="14"/>
        <v>-773088.3099999999</v>
      </c>
      <c r="M52" s="57"/>
    </row>
    <row r="53" spans="1:13" ht="18.75" customHeight="1">
      <c r="A53" s="37" t="s">
        <v>79</v>
      </c>
      <c r="B53" s="33">
        <v>87080.88</v>
      </c>
      <c r="C53" s="33">
        <v>37220.04</v>
      </c>
      <c r="D53" s="33">
        <v>137307.89</v>
      </c>
      <c r="E53" s="33">
        <v>131837.94</v>
      </c>
      <c r="F53" s="33">
        <v>120151.39</v>
      </c>
      <c r="G53" s="33">
        <v>77863.08</v>
      </c>
      <c r="H53" s="33">
        <v>39454.66</v>
      </c>
      <c r="I53" s="33">
        <v>32506.44</v>
      </c>
      <c r="J53" s="33">
        <v>53332.42</v>
      </c>
      <c r="K53" s="33">
        <v>56333.57</v>
      </c>
      <c r="L53" s="33">
        <f t="shared" si="14"/>
        <v>773088.3099999999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107814.12000000011</v>
      </c>
      <c r="C55" s="41">
        <f t="shared" si="16"/>
        <v>498106.4100000002</v>
      </c>
      <c r="D55" s="41">
        <f t="shared" si="16"/>
        <v>1580488.3299999998</v>
      </c>
      <c r="E55" s="41">
        <f t="shared" si="16"/>
        <v>1303402.1199999999</v>
      </c>
      <c r="F55" s="41">
        <f t="shared" si="16"/>
        <v>1383237.0499999998</v>
      </c>
      <c r="G55" s="41">
        <f t="shared" si="16"/>
        <v>817591.6799999999</v>
      </c>
      <c r="H55" s="41">
        <f t="shared" si="16"/>
        <v>439678.86</v>
      </c>
      <c r="I55" s="41">
        <f t="shared" si="16"/>
        <v>587424.2100000002</v>
      </c>
      <c r="J55" s="41">
        <f t="shared" si="16"/>
        <v>717573.56</v>
      </c>
      <c r="K55" s="41">
        <f t="shared" si="16"/>
        <v>894379.24</v>
      </c>
      <c r="L55" s="42">
        <f t="shared" si="14"/>
        <v>8329695.58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107814.12000000001</v>
      </c>
      <c r="C61" s="41">
        <f aca="true" t="shared" si="18" ref="C61:J61">SUM(C62:C73)</f>
        <v>498106.41</v>
      </c>
      <c r="D61" s="41">
        <f t="shared" si="18"/>
        <v>1580488.328138222</v>
      </c>
      <c r="E61" s="41">
        <f t="shared" si="18"/>
        <v>1303402.119522963</v>
      </c>
      <c r="F61" s="41">
        <f t="shared" si="18"/>
        <v>1383237.054634492</v>
      </c>
      <c r="G61" s="41">
        <f t="shared" si="18"/>
        <v>817591.6825811199</v>
      </c>
      <c r="H61" s="41">
        <f t="shared" si="18"/>
        <v>439678.86333282304</v>
      </c>
      <c r="I61" s="41">
        <f>SUM(I62:I78)</f>
        <v>587424.2117938251</v>
      </c>
      <c r="J61" s="41">
        <f t="shared" si="18"/>
        <v>717573.563478039</v>
      </c>
      <c r="K61" s="41">
        <f>SUM(K62:K75)</f>
        <v>894379.24</v>
      </c>
      <c r="L61" s="46">
        <f>SUM(B61:K61)</f>
        <v>8329695.593481484</v>
      </c>
      <c r="M61" s="40"/>
    </row>
    <row r="62" spans="1:13" ht="18.75" customHeight="1">
      <c r="A62" s="47" t="s">
        <v>45</v>
      </c>
      <c r="B62" s="48">
        <v>107814.12000000001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107814.12000000001</v>
      </c>
      <c r="M62"/>
    </row>
    <row r="63" spans="1:13" ht="18.75" customHeight="1">
      <c r="A63" s="47" t="s">
        <v>54</v>
      </c>
      <c r="B63" s="17">
        <v>0</v>
      </c>
      <c r="C63" s="48">
        <v>435693.68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435693.68</v>
      </c>
      <c r="M63"/>
    </row>
    <row r="64" spans="1:13" ht="18.75" customHeight="1">
      <c r="A64" s="47" t="s">
        <v>55</v>
      </c>
      <c r="B64" s="17">
        <v>0</v>
      </c>
      <c r="C64" s="48">
        <v>62412.729999999996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62412.729999999996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1580488.328138222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1580488.328138222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1303402.119522963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1303402.119522963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1383237.054634492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1383237.054634492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817591.6825811199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817591.6825811199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439678.86333282304</v>
      </c>
      <c r="I69" s="17">
        <v>0</v>
      </c>
      <c r="J69" s="17">
        <v>0</v>
      </c>
      <c r="K69" s="17">
        <v>0</v>
      </c>
      <c r="L69" s="46">
        <f t="shared" si="19"/>
        <v>439678.86333282304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587424.2117938251</v>
      </c>
      <c r="J70" s="17">
        <v>0</v>
      </c>
      <c r="K70" s="17">
        <v>0</v>
      </c>
      <c r="L70" s="46">
        <f t="shared" si="19"/>
        <v>587424.2117938251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717573.563478039</v>
      </c>
      <c r="K71" s="17">
        <v>0</v>
      </c>
      <c r="L71" s="46">
        <f t="shared" si="19"/>
        <v>717573.563478039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515967.39</v>
      </c>
      <c r="L72" s="46">
        <f t="shared" si="19"/>
        <v>515967.39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378411.85</v>
      </c>
      <c r="L73" s="46">
        <f t="shared" si="19"/>
        <v>378411.85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2023-01-17T18:03:12Z</dcterms:modified>
  <cp:category/>
  <cp:version/>
  <cp:contentType/>
  <cp:contentStatus/>
</cp:coreProperties>
</file>