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<sst xmlns="http://schemas.openxmlformats.org/spreadsheetml/2006/main" count="87" uniqueCount="86">
  <si>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</si>
  <si>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</si>
  <si>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</si>
  <si>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</si>
  <si>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</si>
  <si>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</si>
  <si>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</si>
  <si>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</si>
  <si>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</si>
  <si>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</si>
  <si>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</si>
  <si>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</si>
  <si>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</si>
  <si>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</si>
  <si>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</si>
  <si>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</si>
  <si>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</si>
  <si>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</si>
  <si>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</si>
  <si>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</si>
  <si>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</si>
  <si>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</si>
  <si>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</si>
  <si>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</si>
  <si>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</si>
  <si>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</si>
  <si>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</si>
  <si>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</si>
  <si>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</si>
  <si>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</si>
  <si>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</si>
  <si>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</si>
  <si>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</si>
  <si>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</si>
  <si>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</si>
  <si>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</si>
  <si>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</si>
  <si>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</si>
  <si>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</si>
  <si>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</si>
  <si>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</si>
  <si>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</si>
  <si>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</si>
  <si>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</si>
  <si>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</si>
  <si>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</si>
  <si>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</si>
  <si>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</si>
  <si>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</si>
  <si>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</si>
  <si>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</si>
  <si>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</si>
  <si>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</si>
  <si>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</si>
  <si>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</si>
  <si>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</si>
  <si>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</si>
  <si>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</si>
  <si>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</si>
  <si>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</si>
  <si>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</si>
  <si>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</si>
  <si>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</si>
  <si>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</si>
  <si>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</si>
  <si>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</si>
  <si>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</si>
  <si>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</si>
  <si>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</si>
  <si>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</si>
  <si>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</si>
  <si>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</si>
  <si>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</si>
  <si>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</si>
  <si>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</si>
  <si>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</si>
  <si>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</si>
  <si>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</si>
  <si>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</si>
  <si>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</si>
  <si>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</si>
  <si>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</si>
  <si>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</si>
  <si>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22/12/22 - VENCIMENTO 29/12/22</t>
  </si>
  <si>
    <t>5.3. Revisão de Remuneração pelo Transporte Coletivo ¹</t>
  </si>
  <si>
    <t>¹ Rede da madrugada, Arla e equipamentos embarcados de novembro.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</si>
</sst>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77041</v>
      </c>
      <c r="C7" s="10">
        <f aca="true" t="shared" si="0" ref="C7:K7">C8+C11</f>
        <v>94360</v>
      </c>
      <c r="D7" s="10">
        <f t="shared" si="0"/>
        <v>277977</v>
      </c>
      <c r="E7" s="10">
        <f t="shared" si="0"/>
        <v>230174</v>
      </c>
      <c r="F7" s="10">
        <f t="shared" si="0"/>
        <v>231315</v>
      </c>
      <c r="G7" s="10">
        <f t="shared" si="0"/>
        <v>123794</v>
      </c>
      <c r="H7" s="10">
        <f t="shared" si="0"/>
        <v>68863</v>
      </c>
      <c r="I7" s="10">
        <f t="shared" si="0"/>
        <v>108487</v>
      </c>
      <c r="J7" s="10">
        <f t="shared" si="0"/>
        <v>99532</v>
      </c>
      <c r="K7" s="10">
        <f t="shared" si="0"/>
        <v>195195</v>
      </c>
      <c r="L7" s="10">
        <f aca="true" t="shared" si="1" ref="L7:L13">SUM(B7:K7)</f>
        <v>1506738</v>
      </c>
      <c r="M7" s="11"/>
    </row>
    <row r="8" spans="1:13" ht="17.25" customHeight="1">
      <c r="A8" s="12" t="s">
        <v>82</v>
      </c>
      <c r="B8" s="13">
        <f>B9+B10</f>
        <v>6478</v>
      </c>
      <c r="C8" s="13">
        <f aca="true" t="shared" si="2" ref="C8:K8">C9+C10</f>
        <v>6792</v>
      </c>
      <c r="D8" s="13">
        <f t="shared" si="2"/>
        <v>20294</v>
      </c>
      <c r="E8" s="13">
        <f t="shared" si="2"/>
        <v>16616</v>
      </c>
      <c r="F8" s="13">
        <f t="shared" si="2"/>
        <v>14661</v>
      </c>
      <c r="G8" s="13">
        <f t="shared" si="2"/>
        <v>10019</v>
      </c>
      <c r="H8" s="13">
        <f t="shared" si="2"/>
        <v>4699</v>
      </c>
      <c r="I8" s="13">
        <f t="shared" si="2"/>
        <v>5471</v>
      </c>
      <c r="J8" s="13">
        <f t="shared" si="2"/>
        <v>6528</v>
      </c>
      <c r="K8" s="13">
        <f t="shared" si="2"/>
        <v>12763</v>
      </c>
      <c r="L8" s="13">
        <f t="shared" si="1"/>
        <v>104321</v>
      </c>
      <c r="M8"/>
    </row>
    <row r="9" spans="1:13" ht="17.25" customHeight="1">
      <c r="A9" s="14" t="s">
        <v>18</v>
      </c>
      <c r="B9" s="15">
        <v>6477</v>
      </c>
      <c r="C9" s="15">
        <v>6792</v>
      </c>
      <c r="D9" s="15">
        <v>20294</v>
      </c>
      <c r="E9" s="15">
        <v>16616</v>
      </c>
      <c r="F9" s="15">
        <v>14661</v>
      </c>
      <c r="G9" s="15">
        <v>10019</v>
      </c>
      <c r="H9" s="15">
        <v>4641</v>
      </c>
      <c r="I9" s="15">
        <v>5471</v>
      </c>
      <c r="J9" s="15">
        <v>6528</v>
      </c>
      <c r="K9" s="15">
        <v>12763</v>
      </c>
      <c r="L9" s="13">
        <f t="shared" si="1"/>
        <v>104262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58</v>
      </c>
      <c r="I10" s="15">
        <v>0</v>
      </c>
      <c r="J10" s="15">
        <v>0</v>
      </c>
      <c r="K10" s="15">
        <v>0</v>
      </c>
      <c r="L10" s="13">
        <f t="shared" si="1"/>
        <v>59</v>
      </c>
      <c r="M10"/>
    </row>
    <row r="11" spans="1:13" ht="17.25" customHeight="1">
      <c r="A11" s="12" t="s">
        <v>70</v>
      </c>
      <c r="B11" s="15">
        <v>70563</v>
      </c>
      <c r="C11" s="15">
        <v>87568</v>
      </c>
      <c r="D11" s="15">
        <v>257683</v>
      </c>
      <c r="E11" s="15">
        <v>213558</v>
      </c>
      <c r="F11" s="15">
        <v>216654</v>
      </c>
      <c r="G11" s="15">
        <v>113775</v>
      </c>
      <c r="H11" s="15">
        <v>64164</v>
      </c>
      <c r="I11" s="15">
        <v>103016</v>
      </c>
      <c r="J11" s="15">
        <v>93004</v>
      </c>
      <c r="K11" s="15">
        <v>182432</v>
      </c>
      <c r="L11" s="13">
        <f t="shared" si="1"/>
        <v>1402417</v>
      </c>
      <c r="M11" s="60"/>
    </row>
    <row r="12" spans="1:13" ht="17.25" customHeight="1">
      <c r="A12" s="14" t="s">
        <v>71</v>
      </c>
      <c r="B12" s="15">
        <v>8051</v>
      </c>
      <c r="C12" s="15">
        <v>6517</v>
      </c>
      <c r="D12" s="15">
        <v>22579</v>
      </c>
      <c r="E12" s="15">
        <v>21287</v>
      </c>
      <c r="F12" s="15">
        <v>17795</v>
      </c>
      <c r="G12" s="15">
        <v>11048</v>
      </c>
      <c r="H12" s="15">
        <v>5820</v>
      </c>
      <c r="I12" s="15">
        <v>5441</v>
      </c>
      <c r="J12" s="15">
        <v>7073</v>
      </c>
      <c r="K12" s="15">
        <v>11325</v>
      </c>
      <c r="L12" s="13">
        <f t="shared" si="1"/>
        <v>116936</v>
      </c>
      <c r="M12" s="60"/>
    </row>
    <row r="13" spans="1:13" ht="17.25" customHeight="1">
      <c r="A13" s="14" t="s">
        <v>72</v>
      </c>
      <c r="B13" s="15">
        <f>+B11-B12</f>
        <v>62512</v>
      </c>
      <c r="C13" s="15">
        <f aca="true" t="shared" si="3" ref="C13:K13">+C11-C12</f>
        <v>81051</v>
      </c>
      <c r="D13" s="15">
        <f t="shared" si="3"/>
        <v>235104</v>
      </c>
      <c r="E13" s="15">
        <f t="shared" si="3"/>
        <v>192271</v>
      </c>
      <c r="F13" s="15">
        <f t="shared" si="3"/>
        <v>198859</v>
      </c>
      <c r="G13" s="15">
        <f t="shared" si="3"/>
        <v>102727</v>
      </c>
      <c r="H13" s="15">
        <f t="shared" si="3"/>
        <v>58344</v>
      </c>
      <c r="I13" s="15">
        <f t="shared" si="3"/>
        <v>97575</v>
      </c>
      <c r="J13" s="15">
        <f t="shared" si="3"/>
        <v>85931</v>
      </c>
      <c r="K13" s="15">
        <f t="shared" si="3"/>
        <v>171107</v>
      </c>
      <c r="L13" s="13">
        <f t="shared" si="1"/>
        <v>1285481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1.384278783728787</v>
      </c>
      <c r="C18" s="22">
        <v>1.286247097544602</v>
      </c>
      <c r="D18" s="22">
        <v>1.15153151744445</v>
      </c>
      <c r="E18" s="22">
        <v>1.151358784358303</v>
      </c>
      <c r="F18" s="22">
        <v>1.342186220882721</v>
      </c>
      <c r="G18" s="22">
        <v>1.35778139911264</v>
      </c>
      <c r="H18" s="22">
        <v>1.208468496029659</v>
      </c>
      <c r="I18" s="22">
        <v>1.232557619742345</v>
      </c>
      <c r="J18" s="22">
        <v>1.489991609603914</v>
      </c>
      <c r="K18" s="22">
        <v>1.190769826338533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773927.7100000001</v>
      </c>
      <c r="C20" s="25">
        <f aca="true" t="shared" si="4" ref="C20:K20">SUM(C21:C28)</f>
        <v>511749.18</v>
      </c>
      <c r="D20" s="25">
        <f t="shared" si="4"/>
        <v>1618365.01</v>
      </c>
      <c r="E20" s="25">
        <f t="shared" si="4"/>
        <v>1350151.7400000002</v>
      </c>
      <c r="F20" s="25">
        <f t="shared" si="4"/>
        <v>1419428.35</v>
      </c>
      <c r="G20" s="25">
        <f t="shared" si="4"/>
        <v>842279.45</v>
      </c>
      <c r="H20" s="25">
        <f t="shared" si="4"/>
        <v>461222.01999999996</v>
      </c>
      <c r="I20" s="25">
        <f t="shared" si="4"/>
        <v>602725.0300000001</v>
      </c>
      <c r="J20" s="25">
        <f t="shared" si="4"/>
        <v>724169.46</v>
      </c>
      <c r="K20" s="25">
        <f t="shared" si="4"/>
        <v>925703.8600000001</v>
      </c>
      <c r="L20" s="25">
        <f>SUM(B20:K20)</f>
        <v>9229721.81</v>
      </c>
      <c r="M20"/>
    </row>
    <row r="21" spans="1:13" ht="17.25" customHeight="1">
      <c r="A21" s="26" t="s">
        <v>22</v>
      </c>
      <c r="B21" s="56">
        <f>ROUND((B15+B16)*B7,2)</f>
        <v>554718.31</v>
      </c>
      <c r="C21" s="56">
        <f aca="true" t="shared" si="5" ref="C21:K21">ROUND((C15+C16)*C7,2)</f>
        <v>387215.7</v>
      </c>
      <c r="D21" s="56">
        <f t="shared" si="5"/>
        <v>1357639.67</v>
      </c>
      <c r="E21" s="56">
        <f t="shared" si="5"/>
        <v>1138716.81</v>
      </c>
      <c r="F21" s="56">
        <f t="shared" si="5"/>
        <v>1011124.13</v>
      </c>
      <c r="G21" s="56">
        <f t="shared" si="5"/>
        <v>595003.48</v>
      </c>
      <c r="H21" s="56">
        <f t="shared" si="5"/>
        <v>364588.27</v>
      </c>
      <c r="I21" s="56">
        <f t="shared" si="5"/>
        <v>476214.54</v>
      </c>
      <c r="J21" s="56">
        <f t="shared" si="5"/>
        <v>470537.53</v>
      </c>
      <c r="K21" s="56">
        <f t="shared" si="5"/>
        <v>753550.3</v>
      </c>
      <c r="L21" s="33">
        <f aca="true" t="shared" si="6" ref="L21:L28">SUM(B21:K21)</f>
        <v>7109308.739999999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213166.48</v>
      </c>
      <c r="C22" s="33">
        <f t="shared" si="7"/>
        <v>110839.37</v>
      </c>
      <c r="D22" s="33">
        <f t="shared" si="7"/>
        <v>205725.2</v>
      </c>
      <c r="E22" s="33">
        <f t="shared" si="7"/>
        <v>172354.79</v>
      </c>
      <c r="F22" s="33">
        <f t="shared" si="7"/>
        <v>345992.74</v>
      </c>
      <c r="G22" s="33">
        <f t="shared" si="7"/>
        <v>212881.18</v>
      </c>
      <c r="H22" s="33">
        <f t="shared" si="7"/>
        <v>76005.17</v>
      </c>
      <c r="I22" s="33">
        <f t="shared" si="7"/>
        <v>110747.32</v>
      </c>
      <c r="J22" s="33">
        <f t="shared" si="7"/>
        <v>230559.44</v>
      </c>
      <c r="K22" s="33">
        <f t="shared" si="7"/>
        <v>143754.66</v>
      </c>
      <c r="L22" s="33">
        <f t="shared" si="6"/>
        <v>1822026.3499999999</v>
      </c>
      <c r="M22"/>
    </row>
    <row r="23" spans="1:13" ht="17.25" customHeight="1">
      <c r="A23" s="27" t="s">
        <v>24</v>
      </c>
      <c r="B23" s="33">
        <v>3243.97</v>
      </c>
      <c r="C23" s="33">
        <v>11216.69</v>
      </c>
      <c r="D23" s="33">
        <v>49129.15</v>
      </c>
      <c r="E23" s="33">
        <v>33686.05</v>
      </c>
      <c r="F23" s="33">
        <v>58516.12</v>
      </c>
      <c r="G23" s="33">
        <v>33212.71</v>
      </c>
      <c r="H23" s="33">
        <v>18236.06</v>
      </c>
      <c r="I23" s="33">
        <v>13159.18</v>
      </c>
      <c r="J23" s="33">
        <v>18571.71</v>
      </c>
      <c r="K23" s="33">
        <v>23561.38</v>
      </c>
      <c r="L23" s="33">
        <f t="shared" si="6"/>
        <v>262533.01999999996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406.41</v>
      </c>
      <c r="D26" s="33">
        <v>1281.76</v>
      </c>
      <c r="E26" s="33">
        <v>1070.74</v>
      </c>
      <c r="F26" s="33">
        <v>1125.45</v>
      </c>
      <c r="G26" s="33">
        <v>666.93</v>
      </c>
      <c r="H26" s="33">
        <v>364.73</v>
      </c>
      <c r="I26" s="33">
        <v>476.75</v>
      </c>
      <c r="J26" s="33">
        <v>573.15</v>
      </c>
      <c r="K26" s="33">
        <v>734.67</v>
      </c>
      <c r="L26" s="33">
        <f t="shared" si="6"/>
        <v>7315.42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321.54</v>
      </c>
      <c r="K27" s="33">
        <v>440.79</v>
      </c>
      <c r="L27" s="33">
        <f t="shared" si="6"/>
        <v>4150.83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147.23</v>
      </c>
      <c r="K28" s="33">
        <v>203.2</v>
      </c>
      <c r="L28" s="33">
        <f t="shared" si="6"/>
        <v>1904.8600000000001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-44193.07000000001</v>
      </c>
      <c r="C31" s="33">
        <f t="shared" si="8"/>
        <v>130278.58000000002</v>
      </c>
      <c r="D31" s="33">
        <f t="shared" si="8"/>
        <v>449792.54000000004</v>
      </c>
      <c r="E31" s="33">
        <f t="shared" si="8"/>
        <v>-778056.1899999998</v>
      </c>
      <c r="F31" s="33">
        <f t="shared" si="8"/>
        <v>143271.30000000002</v>
      </c>
      <c r="G31" s="33">
        <f t="shared" si="8"/>
        <v>209481.53999999998</v>
      </c>
      <c r="H31" s="33">
        <f t="shared" si="8"/>
        <v>95774.25</v>
      </c>
      <c r="I31" s="33">
        <f t="shared" si="8"/>
        <v>12495.719999999994</v>
      </c>
      <c r="J31" s="33">
        <f t="shared" si="8"/>
        <v>171120.28</v>
      </c>
      <c r="K31" s="33">
        <f t="shared" si="8"/>
        <v>263545.84</v>
      </c>
      <c r="L31" s="33">
        <f aca="true" t="shared" si="9" ref="L31:L38">SUM(B31:K31)</f>
        <v>653510.7900000003</v>
      </c>
      <c r="M31"/>
    </row>
    <row r="32" spans="1:13" ht="18.75" customHeight="1">
      <c r="A32" s="27" t="s">
        <v>28</v>
      </c>
      <c r="B32" s="33">
        <f>B33+B34+B35+B36</f>
        <v>-28498.8</v>
      </c>
      <c r="C32" s="33">
        <f aca="true" t="shared" si="10" ref="C32:K32">C33+C34+C35+C36</f>
        <v>-29884.8</v>
      </c>
      <c r="D32" s="33">
        <f t="shared" si="10"/>
        <v>-89293.6</v>
      </c>
      <c r="E32" s="33">
        <f t="shared" si="10"/>
        <v>-73110.4</v>
      </c>
      <c r="F32" s="33">
        <f t="shared" si="10"/>
        <v>-64508.4</v>
      </c>
      <c r="G32" s="33">
        <f t="shared" si="10"/>
        <v>-44083.6</v>
      </c>
      <c r="H32" s="33">
        <f t="shared" si="10"/>
        <v>-20420.4</v>
      </c>
      <c r="I32" s="33">
        <f t="shared" si="10"/>
        <v>-32652.050000000003</v>
      </c>
      <c r="J32" s="33">
        <f t="shared" si="10"/>
        <v>-28723.2</v>
      </c>
      <c r="K32" s="33">
        <f t="shared" si="10"/>
        <v>-56157.2</v>
      </c>
      <c r="L32" s="33">
        <f t="shared" si="9"/>
        <v>-467332.45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-28498.8</v>
      </c>
      <c r="C33" s="33">
        <f t="shared" si="11"/>
        <v>-29884.8</v>
      </c>
      <c r="D33" s="33">
        <f t="shared" si="11"/>
        <v>-89293.6</v>
      </c>
      <c r="E33" s="33">
        <f t="shared" si="11"/>
        <v>-73110.4</v>
      </c>
      <c r="F33" s="33">
        <f t="shared" si="11"/>
        <v>-64508.4</v>
      </c>
      <c r="G33" s="33">
        <f t="shared" si="11"/>
        <v>-44083.6</v>
      </c>
      <c r="H33" s="33">
        <f t="shared" si="11"/>
        <v>-20420.4</v>
      </c>
      <c r="I33" s="33">
        <f t="shared" si="11"/>
        <v>-24072.4</v>
      </c>
      <c r="J33" s="33">
        <f t="shared" si="11"/>
        <v>-28723.2</v>
      </c>
      <c r="K33" s="33">
        <f t="shared" si="11"/>
        <v>-56157.2</v>
      </c>
      <c r="L33" s="33">
        <f t="shared" si="9"/>
        <v>-458752.80000000005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-8579.65</v>
      </c>
      <c r="J36" s="17">
        <v>0</v>
      </c>
      <c r="K36" s="17">
        <v>0</v>
      </c>
      <c r="L36" s="33">
        <f t="shared" si="9"/>
        <v>-8579.65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-2259.91</v>
      </c>
      <c r="D37" s="38">
        <f t="shared" si="12"/>
        <v>-7127.41</v>
      </c>
      <c r="E37" s="38">
        <f t="shared" si="12"/>
        <v>-1091472.65</v>
      </c>
      <c r="F37" s="38">
        <f t="shared" si="12"/>
        <v>-6258.22</v>
      </c>
      <c r="G37" s="38">
        <f t="shared" si="12"/>
        <v>-3708.57</v>
      </c>
      <c r="H37" s="38">
        <f t="shared" si="12"/>
        <v>-8340.060000000001</v>
      </c>
      <c r="I37" s="38">
        <f t="shared" si="12"/>
        <v>-2651.05</v>
      </c>
      <c r="J37" s="38">
        <f t="shared" si="12"/>
        <v>-3187.05</v>
      </c>
      <c r="K37" s="38">
        <f t="shared" si="12"/>
        <v>-4085.22</v>
      </c>
      <c r="L37" s="33">
        <f t="shared" si="9"/>
        <v>-1234758.03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-1080000</v>
      </c>
    </row>
    <row r="48" spans="1:12" ht="18.75" customHeight="1">
      <c r="A48" s="37" t="s">
        <v>69</v>
      </c>
      <c r="B48" s="17">
        <v>-3418.84</v>
      </c>
      <c r="C48" s="17">
        <v>-2259.91</v>
      </c>
      <c r="D48" s="17">
        <v>-7127.41</v>
      </c>
      <c r="E48" s="17">
        <v>-5954</v>
      </c>
      <c r="F48" s="17">
        <v>-6258.22</v>
      </c>
      <c r="G48" s="17">
        <v>-3708.57</v>
      </c>
      <c r="H48" s="17">
        <v>-2028.13</v>
      </c>
      <c r="I48" s="17">
        <v>-2651.05</v>
      </c>
      <c r="J48" s="17">
        <v>-3187.05</v>
      </c>
      <c r="K48" s="17">
        <v>-4085.22</v>
      </c>
      <c r="L48" s="30">
        <f t="shared" si="13"/>
        <v>-40678.40000000001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89973.62</v>
      </c>
      <c r="C50" s="17">
        <v>162423.29</v>
      </c>
      <c r="D50" s="17">
        <v>546213.55</v>
      </c>
      <c r="E50" s="17">
        <v>386526.86</v>
      </c>
      <c r="F50" s="17">
        <v>214037.92</v>
      </c>
      <c r="G50" s="17">
        <v>257273.71</v>
      </c>
      <c r="H50" s="17">
        <v>124534.71</v>
      </c>
      <c r="I50" s="17">
        <v>47798.82</v>
      </c>
      <c r="J50" s="17">
        <v>203030.53</v>
      </c>
      <c r="K50" s="17">
        <v>323788.26</v>
      </c>
      <c r="L50" s="33">
        <f aca="true" t="shared" si="14" ref="L50:L55">SUM(B50:K50)</f>
        <v>2355601.27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-80877.93</v>
      </c>
      <c r="C52" s="33">
        <v>-35344.3</v>
      </c>
      <c r="D52" s="33">
        <v>-131452.68</v>
      </c>
      <c r="E52" s="33">
        <v>-124865.28</v>
      </c>
      <c r="F52" s="33">
        <v>-109195.46</v>
      </c>
      <c r="G52" s="33">
        <v>-75169.49</v>
      </c>
      <c r="H52" s="33">
        <v>-38980.61</v>
      </c>
      <c r="I52" s="33">
        <v>-30228.56</v>
      </c>
      <c r="J52" s="33">
        <v>-51461.03</v>
      </c>
      <c r="K52" s="33">
        <v>-53708.81</v>
      </c>
      <c r="L52" s="33">
        <f t="shared" si="14"/>
        <v>-731284.1500000001</v>
      </c>
      <c r="M52" s="57"/>
    </row>
    <row r="53" spans="1:13" ht="18.75" customHeight="1">
      <c r="A53" s="37" t="s">
        <v>79</v>
      </c>
      <c r="B53" s="33">
        <v>80877.93</v>
      </c>
      <c r="C53" s="33">
        <v>35344.3</v>
      </c>
      <c r="D53" s="33">
        <v>131452.68</v>
      </c>
      <c r="E53" s="33">
        <v>124865.28</v>
      </c>
      <c r="F53" s="33">
        <v>109195.46</v>
      </c>
      <c r="G53" s="33">
        <v>75169.49</v>
      </c>
      <c r="H53" s="33">
        <v>38980.61</v>
      </c>
      <c r="I53" s="33">
        <v>30228.56</v>
      </c>
      <c r="J53" s="33">
        <v>51461.03</v>
      </c>
      <c r="K53" s="33">
        <v>53708.81</v>
      </c>
      <c r="L53" s="33">
        <f t="shared" si="14"/>
        <v>731284.1500000001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729734.6400000001</v>
      </c>
      <c r="C55" s="41">
        <f t="shared" si="16"/>
        <v>642027.76</v>
      </c>
      <c r="D55" s="41">
        <f t="shared" si="16"/>
        <v>2068157.55</v>
      </c>
      <c r="E55" s="41">
        <f t="shared" si="16"/>
        <v>572095.5500000004</v>
      </c>
      <c r="F55" s="41">
        <f t="shared" si="16"/>
        <v>1562699.6500000001</v>
      </c>
      <c r="G55" s="41">
        <f t="shared" si="16"/>
        <v>1051760.99</v>
      </c>
      <c r="H55" s="41">
        <f t="shared" si="16"/>
        <v>556996.27</v>
      </c>
      <c r="I55" s="41">
        <f t="shared" si="16"/>
        <v>615220.7500000001</v>
      </c>
      <c r="J55" s="41">
        <f t="shared" si="16"/>
        <v>895289.74</v>
      </c>
      <c r="K55" s="41">
        <f t="shared" si="16"/>
        <v>1189249.7000000002</v>
      </c>
      <c r="L55" s="42">
        <f t="shared" si="14"/>
        <v>9883232.600000001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729734.64</v>
      </c>
      <c r="C61" s="41">
        <f aca="true" t="shared" si="18" ref="C61:J61">SUM(C62:C73)</f>
        <v>642027.76</v>
      </c>
      <c r="D61" s="41">
        <f t="shared" si="18"/>
        <v>2068157.5492775352</v>
      </c>
      <c r="E61" s="41">
        <f t="shared" si="18"/>
        <v>572095.5520235744</v>
      </c>
      <c r="F61" s="41">
        <f t="shared" si="18"/>
        <v>1562699.654804388</v>
      </c>
      <c r="G61" s="41">
        <f t="shared" si="18"/>
        <v>1051760.9875437692</v>
      </c>
      <c r="H61" s="41">
        <f t="shared" si="18"/>
        <v>556996.2683061418</v>
      </c>
      <c r="I61" s="41">
        <f>SUM(I62:I78)</f>
        <v>615220.74988893</v>
      </c>
      <c r="J61" s="41">
        <f t="shared" si="18"/>
        <v>895289.7417019081</v>
      </c>
      <c r="K61" s="41">
        <f>SUM(K62:K75)</f>
        <v>1189249.7</v>
      </c>
      <c r="L61" s="46">
        <f>SUM(B61:K61)</f>
        <v>9883232.603546247</v>
      </c>
      <c r="M61" s="40"/>
    </row>
    <row r="62" spans="1:13" ht="18.75" customHeight="1">
      <c r="A62" s="47" t="s">
        <v>45</v>
      </c>
      <c r="B62" s="48">
        <v>729734.64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729734.64</v>
      </c>
      <c r="M62"/>
    </row>
    <row r="63" spans="1:13" ht="18.75" customHeight="1">
      <c r="A63" s="47" t="s">
        <v>54</v>
      </c>
      <c r="B63" s="17">
        <v>0</v>
      </c>
      <c r="C63" s="48">
        <v>560211.67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560211.67</v>
      </c>
      <c r="M63"/>
    </row>
    <row r="64" spans="1:13" ht="18.75" customHeight="1">
      <c r="A64" s="47" t="s">
        <v>55</v>
      </c>
      <c r="B64" s="17">
        <v>0</v>
      </c>
      <c r="C64" s="48">
        <v>81816.09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81816.09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2068157.5492775352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2068157.5492775352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572095.5520235744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572095.5520235744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1562699.654804388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1562699.654804388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1051760.9875437692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1051760.9875437692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556996.2683061418</v>
      </c>
      <c r="I69" s="17">
        <v>0</v>
      </c>
      <c r="J69" s="17">
        <v>0</v>
      </c>
      <c r="K69" s="17">
        <v>0</v>
      </c>
      <c r="L69" s="46">
        <f t="shared" si="19"/>
        <v>556996.2683061418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615220.74988893</v>
      </c>
      <c r="J70" s="17">
        <v>0</v>
      </c>
      <c r="K70" s="17">
        <v>0</v>
      </c>
      <c r="L70" s="46">
        <f t="shared" si="19"/>
        <v>615220.74988893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895289.7417019081</v>
      </c>
      <c r="K71" s="17">
        <v>0</v>
      </c>
      <c r="L71" s="46">
        <f t="shared" si="19"/>
        <v>895289.7417019081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700902.79</v>
      </c>
      <c r="L72" s="46">
        <f t="shared" si="19"/>
        <v>700902.79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488346.91</v>
      </c>
      <c r="L73" s="46">
        <f t="shared" si="19"/>
        <v>488346.91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2023-01-17T17:57:38Z</dcterms:modified>
  <cp:category/>
  <cp:version/>
  <cp:contentType/>
  <cp:contentStatus/>
</cp:coreProperties>
</file>