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<sst xmlns="http://schemas.openxmlformats.org/spreadsheetml/2006/main" count="87" uniqueCount="86">
  <si>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</si>
  <si>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</si>
  <si>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</si>
  <si>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</si>
  <si>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</si>
  <si>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</si>
  <si>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</si>
  <si>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</si>
  <si>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</si>
  <si>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</si>
  <si>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</si>
  <si>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</si>
  <si>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</si>
  <si>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</si>
  <si>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</si>
  <si>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</si>
  <si>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</si>
  <si>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</si>
  <si>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</si>
  <si>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</si>
  <si>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</si>
  <si>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</si>
  <si>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</si>
  <si>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</si>
  <si>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</si>
  <si>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</si>
  <si>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</si>
  <si>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</si>
  <si>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</si>
  <si>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</si>
  <si>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</si>
  <si>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</si>
  <si>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</si>
  <si>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</si>
  <si>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</si>
  <si>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</si>
  <si>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</si>
  <si>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</si>
  <si>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</si>
  <si>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</si>
  <si>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</si>
  <si>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</si>
  <si>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</si>
  <si>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</si>
  <si>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</si>
  <si>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</si>
  <si>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</si>
  <si>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</si>
  <si>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</si>
  <si>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</si>
  <si>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</si>
  <si>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</si>
  <si>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</si>
  <si>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</si>
  <si>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</si>
  <si>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</si>
  <si>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</si>
  <si>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</si>
  <si>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</si>
  <si>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</si>
  <si>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</si>
  <si>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</si>
  <si>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</si>
  <si>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</si>
  <si>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</si>
  <si>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</si>
  <si>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</si>
  <si>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</si>
  <si>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</si>
  <si>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</si>
  <si>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</si>
  <si>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</si>
  <si>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</si>
  <si>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</si>
  <si>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</si>
  <si>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</si>
  <si>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</si>
  <si>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</si>
  <si>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</si>
  <si>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</si>
  <si>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</si>
  <si>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</si>
  <si>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</si>
  <si>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</si>
  <si>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20/12/22 - VENCIMENTO 27/12/22</t>
  </si>
  <si>
    <t>¹ Revisão de passageiros transportados, total de 18.355 passageiros; revisões de fator de transição e ar condicionado, mês de novembro/22.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</si>
</sst>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81181</v>
      </c>
      <c r="C7" s="10">
        <f aca="true" t="shared" si="0" ref="C7:K7">C8+C11</f>
        <v>98860</v>
      </c>
      <c r="D7" s="10">
        <f t="shared" si="0"/>
        <v>294630</v>
      </c>
      <c r="E7" s="10">
        <f t="shared" si="0"/>
        <v>239049</v>
      </c>
      <c r="F7" s="10">
        <f t="shared" si="0"/>
        <v>239045</v>
      </c>
      <c r="G7" s="10">
        <f t="shared" si="0"/>
        <v>131490</v>
      </c>
      <c r="H7" s="10">
        <f t="shared" si="0"/>
        <v>72424</v>
      </c>
      <c r="I7" s="10">
        <f t="shared" si="0"/>
        <v>111261</v>
      </c>
      <c r="J7" s="10">
        <f t="shared" si="0"/>
        <v>106560</v>
      </c>
      <c r="K7" s="10">
        <f t="shared" si="0"/>
        <v>202362</v>
      </c>
      <c r="L7" s="10">
        <f aca="true" t="shared" si="1" ref="L7:L13">SUM(B7:K7)</f>
        <v>1576862</v>
      </c>
      <c r="M7" s="11"/>
    </row>
    <row r="8" spans="1:13" ht="17.25" customHeight="1">
      <c r="A8" s="12" t="s">
        <v>83</v>
      </c>
      <c r="B8" s="13">
        <f>B9+B10</f>
        <v>6372</v>
      </c>
      <c r="C8" s="13">
        <f aca="true" t="shared" si="2" ref="C8:K8">C9+C10</f>
        <v>6702</v>
      </c>
      <c r="D8" s="13">
        <f t="shared" si="2"/>
        <v>20652</v>
      </c>
      <c r="E8" s="13">
        <f t="shared" si="2"/>
        <v>15610</v>
      </c>
      <c r="F8" s="13">
        <f t="shared" si="2"/>
        <v>14065</v>
      </c>
      <c r="G8" s="13">
        <f t="shared" si="2"/>
        <v>9861</v>
      </c>
      <c r="H8" s="13">
        <f t="shared" si="2"/>
        <v>4711</v>
      </c>
      <c r="I8" s="13">
        <f t="shared" si="2"/>
        <v>5484</v>
      </c>
      <c r="J8" s="13">
        <f t="shared" si="2"/>
        <v>6805</v>
      </c>
      <c r="K8" s="13">
        <f t="shared" si="2"/>
        <v>12415</v>
      </c>
      <c r="L8" s="13">
        <f t="shared" si="1"/>
        <v>102677</v>
      </c>
      <c r="M8"/>
    </row>
    <row r="9" spans="1:13" ht="17.25" customHeight="1">
      <c r="A9" s="14" t="s">
        <v>18</v>
      </c>
      <c r="B9" s="15">
        <v>6372</v>
      </c>
      <c r="C9" s="15">
        <v>6702</v>
      </c>
      <c r="D9" s="15">
        <v>20652</v>
      </c>
      <c r="E9" s="15">
        <v>15610</v>
      </c>
      <c r="F9" s="15">
        <v>14065</v>
      </c>
      <c r="G9" s="15">
        <v>9861</v>
      </c>
      <c r="H9" s="15">
        <v>4667</v>
      </c>
      <c r="I9" s="15">
        <v>5484</v>
      </c>
      <c r="J9" s="15">
        <v>6805</v>
      </c>
      <c r="K9" s="15">
        <v>12415</v>
      </c>
      <c r="L9" s="13">
        <f t="shared" si="1"/>
        <v>102633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44</v>
      </c>
      <c r="I10" s="15">
        <v>0</v>
      </c>
      <c r="J10" s="15">
        <v>0</v>
      </c>
      <c r="K10" s="15">
        <v>0</v>
      </c>
      <c r="L10" s="13">
        <f t="shared" si="1"/>
        <v>44</v>
      </c>
      <c r="M10"/>
    </row>
    <row r="11" spans="1:13" ht="17.25" customHeight="1">
      <c r="A11" s="12" t="s">
        <v>71</v>
      </c>
      <c r="B11" s="15">
        <v>74809</v>
      </c>
      <c r="C11" s="15">
        <v>92158</v>
      </c>
      <c r="D11" s="15">
        <v>273978</v>
      </c>
      <c r="E11" s="15">
        <v>223439</v>
      </c>
      <c r="F11" s="15">
        <v>224980</v>
      </c>
      <c r="G11" s="15">
        <v>121629</v>
      </c>
      <c r="H11" s="15">
        <v>67713</v>
      </c>
      <c r="I11" s="15">
        <v>105777</v>
      </c>
      <c r="J11" s="15">
        <v>99755</v>
      </c>
      <c r="K11" s="15">
        <v>189947</v>
      </c>
      <c r="L11" s="13">
        <f t="shared" si="1"/>
        <v>1474185</v>
      </c>
      <c r="M11" s="60"/>
    </row>
    <row r="12" spans="1:13" ht="17.25" customHeight="1">
      <c r="A12" s="14" t="s">
        <v>72</v>
      </c>
      <c r="B12" s="15">
        <v>8860</v>
      </c>
      <c r="C12" s="15">
        <v>7157</v>
      </c>
      <c r="D12" s="15">
        <v>24438</v>
      </c>
      <c r="E12" s="15">
        <v>22393</v>
      </c>
      <c r="F12" s="15">
        <v>18361</v>
      </c>
      <c r="G12" s="15">
        <v>11660</v>
      </c>
      <c r="H12" s="15">
        <v>6133</v>
      </c>
      <c r="I12" s="15">
        <v>5838</v>
      </c>
      <c r="J12" s="15">
        <v>7407</v>
      </c>
      <c r="K12" s="15">
        <v>12044</v>
      </c>
      <c r="L12" s="13">
        <f t="shared" si="1"/>
        <v>124291</v>
      </c>
      <c r="M12" s="60"/>
    </row>
    <row r="13" spans="1:13" ht="17.25" customHeight="1">
      <c r="A13" s="14" t="s">
        <v>73</v>
      </c>
      <c r="B13" s="15">
        <f>+B11-B12</f>
        <v>65949</v>
      </c>
      <c r="C13" s="15">
        <f aca="true" t="shared" si="3" ref="C13:K13">+C11-C12</f>
        <v>85001</v>
      </c>
      <c r="D13" s="15">
        <f t="shared" si="3"/>
        <v>249540</v>
      </c>
      <c r="E13" s="15">
        <f t="shared" si="3"/>
        <v>201046</v>
      </c>
      <c r="F13" s="15">
        <f t="shared" si="3"/>
        <v>206619</v>
      </c>
      <c r="G13" s="15">
        <f t="shared" si="3"/>
        <v>109969</v>
      </c>
      <c r="H13" s="15">
        <f t="shared" si="3"/>
        <v>61580</v>
      </c>
      <c r="I13" s="15">
        <f t="shared" si="3"/>
        <v>99939</v>
      </c>
      <c r="J13" s="15">
        <f t="shared" si="3"/>
        <v>92348</v>
      </c>
      <c r="K13" s="15">
        <f t="shared" si="3"/>
        <v>177903</v>
      </c>
      <c r="L13" s="13">
        <f t="shared" si="1"/>
        <v>1349894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1.321753990793577</v>
      </c>
      <c r="C18" s="22">
        <v>1.23528084031936</v>
      </c>
      <c r="D18" s="22">
        <v>1.103987651788192</v>
      </c>
      <c r="E18" s="22">
        <v>1.119464283765286</v>
      </c>
      <c r="F18" s="22">
        <v>1.307226254098187</v>
      </c>
      <c r="G18" s="22">
        <v>1.297071289137029</v>
      </c>
      <c r="H18" s="22">
        <v>1.157024308009816</v>
      </c>
      <c r="I18" s="22">
        <v>1.207295471083728</v>
      </c>
      <c r="J18" s="22">
        <v>1.438058613965848</v>
      </c>
      <c r="K18" s="22">
        <v>1.154316782021651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778607.4300000002</v>
      </c>
      <c r="C20" s="25">
        <f aca="true" t="shared" si="4" ref="C20:K20">SUM(C21:C28)</f>
        <v>514559.71</v>
      </c>
      <c r="D20" s="25">
        <f t="shared" si="4"/>
        <v>1643774.4200000002</v>
      </c>
      <c r="E20" s="25">
        <f t="shared" si="4"/>
        <v>1363119.9400000002</v>
      </c>
      <c r="F20" s="25">
        <f t="shared" si="4"/>
        <v>1428289.3099999998</v>
      </c>
      <c r="G20" s="25">
        <f t="shared" si="4"/>
        <v>854580.9600000001</v>
      </c>
      <c r="H20" s="25">
        <f t="shared" si="4"/>
        <v>464419.34</v>
      </c>
      <c r="I20" s="25">
        <f t="shared" si="4"/>
        <v>605329.3900000001</v>
      </c>
      <c r="J20" s="25">
        <f t="shared" si="4"/>
        <v>748585.47</v>
      </c>
      <c r="K20" s="25">
        <f t="shared" si="4"/>
        <v>930369.02</v>
      </c>
      <c r="L20" s="25">
        <f>SUM(B20:K20)</f>
        <v>9331634.99</v>
      </c>
      <c r="M20"/>
    </row>
    <row r="21" spans="1:13" ht="17.25" customHeight="1">
      <c r="A21" s="26" t="s">
        <v>22</v>
      </c>
      <c r="B21" s="56">
        <f>ROUND((B15+B16)*B7,2)</f>
        <v>584527.55</v>
      </c>
      <c r="C21" s="56">
        <f aca="true" t="shared" si="5" ref="C21:K21">ROUND((C15+C16)*C7,2)</f>
        <v>405681.9</v>
      </c>
      <c r="D21" s="56">
        <f t="shared" si="5"/>
        <v>1438972.92</v>
      </c>
      <c r="E21" s="56">
        <f t="shared" si="5"/>
        <v>1182623.21</v>
      </c>
      <c r="F21" s="56">
        <f t="shared" si="5"/>
        <v>1044913.5</v>
      </c>
      <c r="G21" s="56">
        <f t="shared" si="5"/>
        <v>631993.54</v>
      </c>
      <c r="H21" s="56">
        <f t="shared" si="5"/>
        <v>383441.63</v>
      </c>
      <c r="I21" s="56">
        <f t="shared" si="5"/>
        <v>488391.29</v>
      </c>
      <c r="J21" s="56">
        <f t="shared" si="5"/>
        <v>503762.4</v>
      </c>
      <c r="K21" s="56">
        <f t="shared" si="5"/>
        <v>781218.5</v>
      </c>
      <c r="L21" s="33">
        <f aca="true" t="shared" si="6" ref="L21:L28">SUM(B21:K21)</f>
        <v>7445526.44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188074.07</v>
      </c>
      <c r="C22" s="33">
        <f t="shared" si="7"/>
        <v>95449.18</v>
      </c>
      <c r="D22" s="33">
        <f t="shared" si="7"/>
        <v>149635.41</v>
      </c>
      <c r="E22" s="33">
        <f t="shared" si="7"/>
        <v>141281.23</v>
      </c>
      <c r="F22" s="33">
        <f t="shared" si="7"/>
        <v>321024.86</v>
      </c>
      <c r="G22" s="33">
        <f t="shared" si="7"/>
        <v>187747.14</v>
      </c>
      <c r="H22" s="33">
        <f t="shared" si="7"/>
        <v>60209.66</v>
      </c>
      <c r="I22" s="33">
        <f t="shared" si="7"/>
        <v>101241.3</v>
      </c>
      <c r="J22" s="33">
        <f t="shared" si="7"/>
        <v>220677.46</v>
      </c>
      <c r="K22" s="33">
        <f t="shared" si="7"/>
        <v>120555.12</v>
      </c>
      <c r="L22" s="33">
        <f t="shared" si="6"/>
        <v>1585895.4300000002</v>
      </c>
      <c r="M22"/>
    </row>
    <row r="23" spans="1:13" ht="17.25" customHeight="1">
      <c r="A23" s="27" t="s">
        <v>24</v>
      </c>
      <c r="B23" s="33">
        <v>3209.47</v>
      </c>
      <c r="C23" s="33">
        <v>10951.21</v>
      </c>
      <c r="D23" s="33">
        <v>49282.07</v>
      </c>
      <c r="E23" s="33">
        <v>33818.79</v>
      </c>
      <c r="F23" s="33">
        <v>58555.59</v>
      </c>
      <c r="G23" s="33">
        <v>33652.99</v>
      </c>
      <c r="H23" s="33">
        <v>18375.53</v>
      </c>
      <c r="I23" s="33">
        <v>13092.81</v>
      </c>
      <c r="J23" s="33">
        <v>19621.49</v>
      </c>
      <c r="K23" s="33">
        <v>23760.49</v>
      </c>
      <c r="L23" s="33">
        <f t="shared" si="6"/>
        <v>264320.44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612.22</v>
      </c>
      <c r="C26" s="33">
        <v>406.41</v>
      </c>
      <c r="D26" s="33">
        <v>1294.79</v>
      </c>
      <c r="E26" s="33">
        <v>1073.35</v>
      </c>
      <c r="F26" s="33">
        <v>1125.45</v>
      </c>
      <c r="G26" s="33">
        <v>672.14</v>
      </c>
      <c r="H26" s="33">
        <v>364.73</v>
      </c>
      <c r="I26" s="33">
        <v>476.75</v>
      </c>
      <c r="J26" s="33">
        <v>588.78</v>
      </c>
      <c r="K26" s="33">
        <v>732.06</v>
      </c>
      <c r="L26" s="33">
        <f t="shared" si="6"/>
        <v>7346.68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589.51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4156.12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-133690.2</v>
      </c>
      <c r="C31" s="33">
        <f t="shared" si="8"/>
        <v>-31617.2</v>
      </c>
      <c r="D31" s="33">
        <f t="shared" si="8"/>
        <v>-115061.53000000001</v>
      </c>
      <c r="E31" s="33">
        <f t="shared" si="8"/>
        <v>-1158172.7</v>
      </c>
      <c r="F31" s="33">
        <f t="shared" si="8"/>
        <v>-62973.340000000004</v>
      </c>
      <c r="G31" s="33">
        <f t="shared" si="8"/>
        <v>-48426.170000000006</v>
      </c>
      <c r="H31" s="33">
        <f t="shared" si="8"/>
        <v>-28874.86</v>
      </c>
      <c r="I31" s="33">
        <f t="shared" si="8"/>
        <v>-40924.64</v>
      </c>
      <c r="J31" s="33">
        <f t="shared" si="8"/>
        <v>-32605.56</v>
      </c>
      <c r="K31" s="33">
        <f t="shared" si="8"/>
        <v>-58898.17</v>
      </c>
      <c r="L31" s="33">
        <f aca="true" t="shared" si="9" ref="L31:L38">SUM(B31:K31)</f>
        <v>-1711244.3699999999</v>
      </c>
      <c r="M31"/>
    </row>
    <row r="32" spans="1:13" ht="18.75" customHeight="1">
      <c r="A32" s="27" t="s">
        <v>28</v>
      </c>
      <c r="B32" s="33">
        <f>B33+B34+B35+B36</f>
        <v>-28036.8</v>
      </c>
      <c r="C32" s="33">
        <f aca="true" t="shared" si="10" ref="C32:K32">C33+C34+C35+C36</f>
        <v>-29488.8</v>
      </c>
      <c r="D32" s="33">
        <f t="shared" si="10"/>
        <v>-90868.8</v>
      </c>
      <c r="E32" s="33">
        <f t="shared" si="10"/>
        <v>-68684</v>
      </c>
      <c r="F32" s="33">
        <f t="shared" si="10"/>
        <v>-61886</v>
      </c>
      <c r="G32" s="33">
        <f t="shared" si="10"/>
        <v>-43388.4</v>
      </c>
      <c r="H32" s="33">
        <f t="shared" si="10"/>
        <v>-20534.8</v>
      </c>
      <c r="I32" s="33">
        <f t="shared" si="10"/>
        <v>-38273.59</v>
      </c>
      <c r="J32" s="33">
        <f t="shared" si="10"/>
        <v>-29942</v>
      </c>
      <c r="K32" s="33">
        <f t="shared" si="10"/>
        <v>-54626</v>
      </c>
      <c r="L32" s="33">
        <f t="shared" si="9"/>
        <v>-465729.19000000006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-28036.8</v>
      </c>
      <c r="C33" s="33">
        <f t="shared" si="11"/>
        <v>-29488.8</v>
      </c>
      <c r="D33" s="33">
        <f t="shared" si="11"/>
        <v>-90868.8</v>
      </c>
      <c r="E33" s="33">
        <f t="shared" si="11"/>
        <v>-68684</v>
      </c>
      <c r="F33" s="33">
        <f t="shared" si="11"/>
        <v>-61886</v>
      </c>
      <c r="G33" s="33">
        <f t="shared" si="11"/>
        <v>-43388.4</v>
      </c>
      <c r="H33" s="33">
        <f t="shared" si="11"/>
        <v>-20534.8</v>
      </c>
      <c r="I33" s="33">
        <f t="shared" si="11"/>
        <v>-24129.6</v>
      </c>
      <c r="J33" s="33">
        <f t="shared" si="11"/>
        <v>-29942</v>
      </c>
      <c r="K33" s="33">
        <f t="shared" si="11"/>
        <v>-54626</v>
      </c>
      <c r="L33" s="33">
        <f t="shared" si="9"/>
        <v>-451585.2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-14143.99</v>
      </c>
      <c r="J36" s="17">
        <v>0</v>
      </c>
      <c r="K36" s="17">
        <v>0</v>
      </c>
      <c r="L36" s="33">
        <f t="shared" si="9"/>
        <v>-14143.99</v>
      </c>
      <c r="M36"/>
    </row>
    <row r="37" spans="1:13" s="36" customFormat="1" ht="18.75" customHeight="1">
      <c r="A37" s="27" t="s">
        <v>32</v>
      </c>
      <c r="B37" s="38">
        <f>SUM(B38:B49)</f>
        <v>-105653.40000000001</v>
      </c>
      <c r="C37" s="38">
        <f aca="true" t="shared" si="12" ref="C37:K37">SUM(C38:C49)</f>
        <v>-2259.91</v>
      </c>
      <c r="D37" s="38">
        <f t="shared" si="12"/>
        <v>-7199.85</v>
      </c>
      <c r="E37" s="38">
        <f t="shared" si="12"/>
        <v>-1091487.13</v>
      </c>
      <c r="F37" s="38">
        <f t="shared" si="12"/>
        <v>-6258.22</v>
      </c>
      <c r="G37" s="38">
        <f t="shared" si="12"/>
        <v>-3737.55</v>
      </c>
      <c r="H37" s="38">
        <f t="shared" si="12"/>
        <v>-8340.060000000001</v>
      </c>
      <c r="I37" s="38">
        <f t="shared" si="12"/>
        <v>-2651.05</v>
      </c>
      <c r="J37" s="38">
        <f t="shared" si="12"/>
        <v>-3273.97</v>
      </c>
      <c r="K37" s="38">
        <f t="shared" si="12"/>
        <v>-4070.74</v>
      </c>
      <c r="L37" s="33">
        <f t="shared" si="9"/>
        <v>-1234931.88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-1080000</v>
      </c>
    </row>
    <row r="48" spans="1:12" ht="18.75" customHeight="1">
      <c r="A48" s="37" t="s">
        <v>70</v>
      </c>
      <c r="B48" s="17">
        <v>-3404.35</v>
      </c>
      <c r="C48" s="17">
        <v>-2259.91</v>
      </c>
      <c r="D48" s="17">
        <v>-7199.85</v>
      </c>
      <c r="E48" s="17">
        <v>-5968.48</v>
      </c>
      <c r="F48" s="17">
        <v>-6258.22</v>
      </c>
      <c r="G48" s="17">
        <v>-3737.55</v>
      </c>
      <c r="H48" s="17">
        <v>-2028.13</v>
      </c>
      <c r="I48" s="17">
        <v>-2651.05</v>
      </c>
      <c r="J48" s="17">
        <v>-3273.97</v>
      </c>
      <c r="K48" s="17">
        <v>-4070.74</v>
      </c>
      <c r="L48" s="30">
        <f t="shared" si="13"/>
        <v>-40852.25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131.51</v>
      </c>
      <c r="D50" s="17">
        <v>-16992.88</v>
      </c>
      <c r="E50" s="17">
        <v>1998.43</v>
      </c>
      <c r="F50" s="17">
        <v>5170.88</v>
      </c>
      <c r="G50" s="17">
        <v>-1300.22</v>
      </c>
      <c r="H50" s="17">
        <v>0</v>
      </c>
      <c r="I50" s="17">
        <v>0</v>
      </c>
      <c r="J50" s="17">
        <v>610.41</v>
      </c>
      <c r="K50" s="17">
        <v>-201.43</v>
      </c>
      <c r="L50" s="33">
        <f aca="true" t="shared" si="14" ref="L50:L55">SUM(B50:K50)</f>
        <v>-10583.300000000001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-84976.26</v>
      </c>
      <c r="C52" s="33">
        <v>-37251.47</v>
      </c>
      <c r="D52" s="33">
        <v>-136342.05</v>
      </c>
      <c r="E52" s="33">
        <v>-127691.6</v>
      </c>
      <c r="F52" s="33">
        <v>-109706.98</v>
      </c>
      <c r="G52" s="33">
        <v>-75780.67</v>
      </c>
      <c r="H52" s="33">
        <v>-39327.86</v>
      </c>
      <c r="I52" s="33">
        <v>-31762.22</v>
      </c>
      <c r="J52" s="33">
        <v>-52034.18</v>
      </c>
      <c r="K52" s="33">
        <v>-55372.29</v>
      </c>
      <c r="L52" s="33">
        <f t="shared" si="14"/>
        <v>-750245.5800000001</v>
      </c>
      <c r="M52" s="57"/>
    </row>
    <row r="53" spans="1:13" ht="18.75" customHeight="1">
      <c r="A53" s="37" t="s">
        <v>80</v>
      </c>
      <c r="B53" s="33">
        <v>84976.26</v>
      </c>
      <c r="C53" s="33">
        <v>37251.47</v>
      </c>
      <c r="D53" s="33">
        <v>136342.05</v>
      </c>
      <c r="E53" s="33">
        <v>127691.6</v>
      </c>
      <c r="F53" s="33">
        <v>109706.98</v>
      </c>
      <c r="G53" s="33">
        <v>75780.67</v>
      </c>
      <c r="H53" s="33">
        <v>39327.86</v>
      </c>
      <c r="I53" s="33">
        <v>31762.22</v>
      </c>
      <c r="J53" s="33">
        <v>52034.18</v>
      </c>
      <c r="K53" s="33">
        <v>55372.29</v>
      </c>
      <c r="L53" s="33">
        <f t="shared" si="14"/>
        <v>750245.5800000001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644917.2300000002</v>
      </c>
      <c r="C55" s="41">
        <f t="shared" si="16"/>
        <v>482942.51</v>
      </c>
      <c r="D55" s="41">
        <f t="shared" si="16"/>
        <v>1528712.8900000001</v>
      </c>
      <c r="E55" s="41">
        <f t="shared" si="16"/>
        <v>204947.24000000022</v>
      </c>
      <c r="F55" s="41">
        <f t="shared" si="16"/>
        <v>1365315.9699999997</v>
      </c>
      <c r="G55" s="41">
        <f t="shared" si="16"/>
        <v>806154.79</v>
      </c>
      <c r="H55" s="41">
        <f t="shared" si="16"/>
        <v>435544.48000000004</v>
      </c>
      <c r="I55" s="41">
        <f t="shared" si="16"/>
        <v>564404.7500000001</v>
      </c>
      <c r="J55" s="41">
        <f t="shared" si="16"/>
        <v>715979.9099999999</v>
      </c>
      <c r="K55" s="41">
        <f t="shared" si="16"/>
        <v>871470.85</v>
      </c>
      <c r="L55" s="42">
        <f t="shared" si="14"/>
        <v>7620390.62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644917.25</v>
      </c>
      <c r="C61" s="41">
        <f aca="true" t="shared" si="18" ref="C61:J61">SUM(C62:C73)</f>
        <v>482942.51</v>
      </c>
      <c r="D61" s="41">
        <f t="shared" si="18"/>
        <v>1528712.8948106922</v>
      </c>
      <c r="E61" s="41">
        <f t="shared" si="18"/>
        <v>204947.24466964536</v>
      </c>
      <c r="F61" s="41">
        <f t="shared" si="18"/>
        <v>1365315.9703590288</v>
      </c>
      <c r="G61" s="41">
        <f t="shared" si="18"/>
        <v>806154.785630672</v>
      </c>
      <c r="H61" s="41">
        <f t="shared" si="18"/>
        <v>435544.47660914203</v>
      </c>
      <c r="I61" s="41">
        <f>SUM(I62:I78)</f>
        <v>564404.7524928481</v>
      </c>
      <c r="J61" s="41">
        <f t="shared" si="18"/>
        <v>715979.908678937</v>
      </c>
      <c r="K61" s="41">
        <f>SUM(K62:K75)</f>
        <v>871470.8500000001</v>
      </c>
      <c r="L61" s="46">
        <f>SUM(B61:K61)</f>
        <v>7620390.643250965</v>
      </c>
      <c r="M61" s="40"/>
    </row>
    <row r="62" spans="1:13" ht="18.75" customHeight="1">
      <c r="A62" s="47" t="s">
        <v>46</v>
      </c>
      <c r="B62" s="48">
        <v>644917.25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644917.25</v>
      </c>
      <c r="M62"/>
    </row>
    <row r="63" spans="1:13" ht="18.75" customHeight="1">
      <c r="A63" s="47" t="s">
        <v>55</v>
      </c>
      <c r="B63" s="17">
        <v>0</v>
      </c>
      <c r="C63" s="48">
        <v>422671.47000000003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422671.47000000003</v>
      </c>
      <c r="M63"/>
    </row>
    <row r="64" spans="1:13" ht="18.75" customHeight="1">
      <c r="A64" s="47" t="s">
        <v>56</v>
      </c>
      <c r="B64" s="17">
        <v>0</v>
      </c>
      <c r="C64" s="48">
        <v>60271.04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60271.04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1528712.8948106922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1528712.8948106922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204947.24466964536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204947.24466964536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1365315.9703590288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1365315.9703590288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806154.785630672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806154.785630672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435544.47660914203</v>
      </c>
      <c r="I69" s="17">
        <v>0</v>
      </c>
      <c r="J69" s="17">
        <v>0</v>
      </c>
      <c r="K69" s="17">
        <v>0</v>
      </c>
      <c r="L69" s="46">
        <f t="shared" si="19"/>
        <v>435544.47660914203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564404.7524928481</v>
      </c>
      <c r="J70" s="17">
        <v>0</v>
      </c>
      <c r="K70" s="17">
        <v>0</v>
      </c>
      <c r="L70" s="46">
        <f t="shared" si="19"/>
        <v>564404.7524928481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715979.908678937</v>
      </c>
      <c r="K71" s="17">
        <v>0</v>
      </c>
      <c r="L71" s="46">
        <f t="shared" si="19"/>
        <v>715979.908678937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504058.74</v>
      </c>
      <c r="L72" s="46">
        <f t="shared" si="19"/>
        <v>504058.74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367412.11000000004</v>
      </c>
      <c r="L73" s="46">
        <f t="shared" si="19"/>
        <v>367412.11000000004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2023-01-17T17:47:22Z</dcterms:modified>
  <cp:category/>
  <cp:version/>
  <cp:contentType/>
  <cp:contentStatus/>
</cp:coreProperties>
</file>