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<sst xmlns="http://schemas.openxmlformats.org/spreadsheetml/2006/main" count="86" uniqueCount="85">
  <si>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</si>
  <si>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</si>
  <si>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</si>
  <si>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</si>
  <si>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</si>
  <si>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</si>
  <si>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</si>
  <si>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</si>
  <si>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</si>
  <si>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</si>
  <si>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</si>
  <si>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</si>
  <si>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</si>
  <si>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</si>
  <si>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</si>
  <si>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</si>
  <si>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</si>
  <si>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</si>
  <si>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</si>
  <si>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</si>
  <si>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</si>
  <si>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</si>
  <si>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</si>
  <si>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</si>
  <si>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</si>
  <si>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</si>
  <si>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</si>
  <si>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</si>
  <si>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</si>
  <si>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</si>
  <si>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</si>
  <si>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</si>
  <si>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</si>
  <si>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</si>
  <si>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</si>
  <si>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</si>
  <si>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</si>
  <si>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</si>
  <si>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</si>
  <si>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</si>
  <si>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</si>
  <si>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</si>
  <si>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</si>
  <si>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</si>
  <si>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</si>
  <si>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</si>
  <si>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</si>
  <si>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</si>
  <si>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</si>
  <si>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</si>
  <si>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</si>
  <si>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</si>
  <si>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</si>
  <si>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</si>
  <si>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</si>
  <si>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</si>
  <si>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</si>
  <si>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</si>
  <si>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</si>
  <si>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</si>
  <si>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</si>
  <si>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</si>
  <si>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</si>
  <si>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</si>
  <si>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</si>
  <si>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</si>
  <si>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</si>
  <si>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</si>
  <si>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</si>
  <si>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</si>
  <si>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</si>
  <si>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</si>
  <si>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</si>
  <si>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</si>
  <si>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</si>
  <si>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</si>
  <si>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</si>
  <si>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</si>
  <si>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</si>
  <si>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</si>
  <si>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</si>
  <si>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</si>
  <si>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</si>
  <si>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</si>
  <si>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OPERAÇÃO 15/12/22 - VENCIMENTO 22/12/22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</si>
</sst>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87697</v>
      </c>
      <c r="C7" s="10">
        <f aca="true" t="shared" si="0" ref="C7:K7">C8+C11</f>
        <v>107781</v>
      </c>
      <c r="D7" s="10">
        <f t="shared" si="0"/>
        <v>314117</v>
      </c>
      <c r="E7" s="10">
        <f t="shared" si="0"/>
        <v>255930</v>
      </c>
      <c r="F7" s="10">
        <f t="shared" si="0"/>
        <v>258978</v>
      </c>
      <c r="G7" s="10">
        <f t="shared" si="0"/>
        <v>145291</v>
      </c>
      <c r="H7" s="10">
        <f t="shared" si="0"/>
        <v>81691</v>
      </c>
      <c r="I7" s="10">
        <f t="shared" si="0"/>
        <v>121032</v>
      </c>
      <c r="J7" s="10">
        <f t="shared" si="0"/>
        <v>119680</v>
      </c>
      <c r="K7" s="10">
        <f t="shared" si="0"/>
        <v>219129</v>
      </c>
      <c r="L7" s="10">
        <f aca="true" t="shared" si="1" ref="L7:L13">SUM(B7:K7)</f>
        <v>1711326</v>
      </c>
      <c r="M7" s="11"/>
    </row>
    <row r="8" spans="1:13" ht="17.25" customHeight="1">
      <c r="A8" s="12" t="s">
        <v>83</v>
      </c>
      <c r="B8" s="13">
        <f>B9+B10</f>
        <v>6352</v>
      </c>
      <c r="C8" s="13">
        <f aca="true" t="shared" si="2" ref="C8:K8">C9+C10</f>
        <v>6806</v>
      </c>
      <c r="D8" s="13">
        <f t="shared" si="2"/>
        <v>20563</v>
      </c>
      <c r="E8" s="13">
        <f t="shared" si="2"/>
        <v>15053</v>
      </c>
      <c r="F8" s="13">
        <f t="shared" si="2"/>
        <v>13211</v>
      </c>
      <c r="G8" s="13">
        <f t="shared" si="2"/>
        <v>10484</v>
      </c>
      <c r="H8" s="13">
        <f t="shared" si="2"/>
        <v>5105</v>
      </c>
      <c r="I8" s="13">
        <f t="shared" si="2"/>
        <v>5772</v>
      </c>
      <c r="J8" s="13">
        <f t="shared" si="2"/>
        <v>7594</v>
      </c>
      <c r="K8" s="13">
        <f t="shared" si="2"/>
        <v>12946</v>
      </c>
      <c r="L8" s="13">
        <f t="shared" si="1"/>
        <v>103886</v>
      </c>
      <c r="M8"/>
    </row>
    <row r="9" spans="1:13" ht="17.25" customHeight="1">
      <c r="A9" s="14" t="s">
        <v>18</v>
      </c>
      <c r="B9" s="15">
        <v>6351</v>
      </c>
      <c r="C9" s="15">
        <v>6806</v>
      </c>
      <c r="D9" s="15">
        <v>20563</v>
      </c>
      <c r="E9" s="15">
        <v>15053</v>
      </c>
      <c r="F9" s="15">
        <v>13211</v>
      </c>
      <c r="G9" s="15">
        <v>10484</v>
      </c>
      <c r="H9" s="15">
        <v>5024</v>
      </c>
      <c r="I9" s="15">
        <v>5772</v>
      </c>
      <c r="J9" s="15">
        <v>7594</v>
      </c>
      <c r="K9" s="15">
        <v>12946</v>
      </c>
      <c r="L9" s="13">
        <f t="shared" si="1"/>
        <v>103804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81</v>
      </c>
      <c r="I10" s="15">
        <v>0</v>
      </c>
      <c r="J10" s="15">
        <v>0</v>
      </c>
      <c r="K10" s="15">
        <v>0</v>
      </c>
      <c r="L10" s="13">
        <f t="shared" si="1"/>
        <v>82</v>
      </c>
      <c r="M10"/>
    </row>
    <row r="11" spans="1:13" ht="17.25" customHeight="1">
      <c r="A11" s="12" t="s">
        <v>71</v>
      </c>
      <c r="B11" s="15">
        <v>81345</v>
      </c>
      <c r="C11" s="15">
        <v>100975</v>
      </c>
      <c r="D11" s="15">
        <v>293554</v>
      </c>
      <c r="E11" s="15">
        <v>240877</v>
      </c>
      <c r="F11" s="15">
        <v>245767</v>
      </c>
      <c r="G11" s="15">
        <v>134807</v>
      </c>
      <c r="H11" s="15">
        <v>76586</v>
      </c>
      <c r="I11" s="15">
        <v>115260</v>
      </c>
      <c r="J11" s="15">
        <v>112086</v>
      </c>
      <c r="K11" s="15">
        <v>206183</v>
      </c>
      <c r="L11" s="13">
        <f t="shared" si="1"/>
        <v>1607440</v>
      </c>
      <c r="M11" s="60"/>
    </row>
    <row r="12" spans="1:13" ht="17.25" customHeight="1">
      <c r="A12" s="14" t="s">
        <v>72</v>
      </c>
      <c r="B12" s="15">
        <v>9190</v>
      </c>
      <c r="C12" s="15">
        <v>7583</v>
      </c>
      <c r="D12" s="15">
        <v>25133</v>
      </c>
      <c r="E12" s="15">
        <v>23542</v>
      </c>
      <c r="F12" s="15">
        <v>19995</v>
      </c>
      <c r="G12" s="15">
        <v>12622</v>
      </c>
      <c r="H12" s="15">
        <v>6782</v>
      </c>
      <c r="I12" s="15">
        <v>6411</v>
      </c>
      <c r="J12" s="15">
        <v>8267</v>
      </c>
      <c r="K12" s="15">
        <v>12580</v>
      </c>
      <c r="L12" s="13">
        <f t="shared" si="1"/>
        <v>132105</v>
      </c>
      <c r="M12" s="60"/>
    </row>
    <row r="13" spans="1:13" ht="17.25" customHeight="1">
      <c r="A13" s="14" t="s">
        <v>73</v>
      </c>
      <c r="B13" s="15">
        <f>+B11-B12</f>
        <v>72155</v>
      </c>
      <c r="C13" s="15">
        <f aca="true" t="shared" si="3" ref="C13:K13">+C11-C12</f>
        <v>93392</v>
      </c>
      <c r="D13" s="15">
        <f t="shared" si="3"/>
        <v>268421</v>
      </c>
      <c r="E13" s="15">
        <f t="shared" si="3"/>
        <v>217335</v>
      </c>
      <c r="F13" s="15">
        <f t="shared" si="3"/>
        <v>225772</v>
      </c>
      <c r="G13" s="15">
        <f t="shared" si="3"/>
        <v>122185</v>
      </c>
      <c r="H13" s="15">
        <f t="shared" si="3"/>
        <v>69804</v>
      </c>
      <c r="I13" s="15">
        <f t="shared" si="3"/>
        <v>108849</v>
      </c>
      <c r="J13" s="15">
        <f t="shared" si="3"/>
        <v>103819</v>
      </c>
      <c r="K13" s="15">
        <f t="shared" si="3"/>
        <v>193603</v>
      </c>
      <c r="L13" s="13">
        <f t="shared" si="1"/>
        <v>1475335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74</v>
      </c>
      <c r="B16" s="20">
        <v>-0.0815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1.236815887834986</v>
      </c>
      <c r="C18" s="22">
        <v>1.152437114565202</v>
      </c>
      <c r="D18" s="22">
        <v>1.043626628803226</v>
      </c>
      <c r="E18" s="22">
        <v>1.054963823423418</v>
      </c>
      <c r="F18" s="22">
        <v>1.218804694281346</v>
      </c>
      <c r="G18" s="22">
        <v>1.184221613809889</v>
      </c>
      <c r="H18" s="22">
        <v>1.036863031846153</v>
      </c>
      <c r="I18" s="22">
        <v>1.125424990655207</v>
      </c>
      <c r="J18" s="22">
        <v>1.28955000359015</v>
      </c>
      <c r="K18" s="22">
        <v>1.083065826585846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786989.27</v>
      </c>
      <c r="C20" s="25">
        <f aca="true" t="shared" si="4" ref="C20:K20">SUM(C21:C28)</f>
        <v>523673.75</v>
      </c>
      <c r="D20" s="25">
        <f t="shared" si="4"/>
        <v>1654999.72</v>
      </c>
      <c r="E20" s="25">
        <f t="shared" si="4"/>
        <v>1374346.79</v>
      </c>
      <c r="F20" s="25">
        <f t="shared" si="4"/>
        <v>1441826.7699999998</v>
      </c>
      <c r="G20" s="25">
        <f t="shared" si="4"/>
        <v>862069.1000000001</v>
      </c>
      <c r="H20" s="25">
        <f t="shared" si="4"/>
        <v>468877.74</v>
      </c>
      <c r="I20" s="25">
        <f t="shared" si="4"/>
        <v>613683.9000000001</v>
      </c>
      <c r="J20" s="25">
        <f t="shared" si="4"/>
        <v>753102.33</v>
      </c>
      <c r="K20" s="25">
        <f t="shared" si="4"/>
        <v>944684.7</v>
      </c>
      <c r="L20" s="25">
        <f>SUM(B20:K20)</f>
        <v>9424254.07</v>
      </c>
      <c r="M20"/>
    </row>
    <row r="21" spans="1:13" ht="17.25" customHeight="1">
      <c r="A21" s="26" t="s">
        <v>22</v>
      </c>
      <c r="B21" s="56">
        <f>ROUND((B15+B16)*B7,2)</f>
        <v>631444.71</v>
      </c>
      <c r="C21" s="56">
        <f aca="true" t="shared" si="5" ref="C21:K21">ROUND((C15+C16)*C7,2)</f>
        <v>442290.11</v>
      </c>
      <c r="D21" s="56">
        <f t="shared" si="5"/>
        <v>1534147.43</v>
      </c>
      <c r="E21" s="56">
        <f t="shared" si="5"/>
        <v>1266136.9</v>
      </c>
      <c r="F21" s="56">
        <f t="shared" si="5"/>
        <v>1132044.63</v>
      </c>
      <c r="G21" s="56">
        <f t="shared" si="5"/>
        <v>698326.66</v>
      </c>
      <c r="H21" s="56">
        <f t="shared" si="5"/>
        <v>432504.83</v>
      </c>
      <c r="I21" s="56">
        <f t="shared" si="5"/>
        <v>531282.07</v>
      </c>
      <c r="J21" s="56">
        <f t="shared" si="5"/>
        <v>565787.2</v>
      </c>
      <c r="K21" s="56">
        <f t="shared" si="5"/>
        <v>845947.5</v>
      </c>
      <c r="L21" s="33">
        <f aca="true" t="shared" si="6" ref="L21:L28">SUM(B21:K21)</f>
        <v>8079912.04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149536.14</v>
      </c>
      <c r="C22" s="33">
        <f t="shared" si="7"/>
        <v>67421.43</v>
      </c>
      <c r="D22" s="33">
        <f t="shared" si="7"/>
        <v>66929.68</v>
      </c>
      <c r="E22" s="33">
        <f t="shared" si="7"/>
        <v>69591.73</v>
      </c>
      <c r="F22" s="33">
        <f t="shared" si="7"/>
        <v>247696.68</v>
      </c>
      <c r="G22" s="33">
        <f t="shared" si="7"/>
        <v>128646.86</v>
      </c>
      <c r="H22" s="33">
        <f t="shared" si="7"/>
        <v>15943.44</v>
      </c>
      <c r="I22" s="33">
        <f t="shared" si="7"/>
        <v>66636.05</v>
      </c>
      <c r="J22" s="33">
        <f t="shared" si="7"/>
        <v>163823.69</v>
      </c>
      <c r="K22" s="33">
        <f t="shared" si="7"/>
        <v>70269.33</v>
      </c>
      <c r="L22" s="33">
        <f t="shared" si="6"/>
        <v>1046495.0299999999</v>
      </c>
      <c r="M22"/>
    </row>
    <row r="23" spans="1:13" ht="17.25" customHeight="1">
      <c r="A23" s="27" t="s">
        <v>24</v>
      </c>
      <c r="B23" s="33">
        <v>3209.47</v>
      </c>
      <c r="C23" s="33">
        <v>11482.18</v>
      </c>
      <c r="D23" s="33">
        <v>48041.2</v>
      </c>
      <c r="E23" s="33">
        <v>33221.45</v>
      </c>
      <c r="F23" s="33">
        <v>58290.1</v>
      </c>
      <c r="G23" s="33">
        <v>33908.29</v>
      </c>
      <c r="H23" s="33">
        <v>18036.95</v>
      </c>
      <c r="I23" s="33">
        <v>13159.18</v>
      </c>
      <c r="J23" s="33">
        <v>18969.93</v>
      </c>
      <c r="K23" s="33">
        <v>23627.75</v>
      </c>
      <c r="L23" s="33">
        <f t="shared" si="6"/>
        <v>261946.5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75</v>
      </c>
      <c r="B26" s="33">
        <v>614.83</v>
      </c>
      <c r="C26" s="33">
        <v>409.02</v>
      </c>
      <c r="D26" s="33">
        <v>1292.18</v>
      </c>
      <c r="E26" s="33">
        <v>1073.35</v>
      </c>
      <c r="F26" s="33">
        <v>1125.45</v>
      </c>
      <c r="G26" s="33">
        <v>672.14</v>
      </c>
      <c r="H26" s="33">
        <v>364.73</v>
      </c>
      <c r="I26" s="33">
        <v>479.36</v>
      </c>
      <c r="J26" s="33">
        <v>586.17</v>
      </c>
      <c r="K26" s="33">
        <v>737.27</v>
      </c>
      <c r="L26" s="33">
        <f t="shared" si="6"/>
        <v>7354.5</v>
      </c>
      <c r="M26" s="60"/>
    </row>
    <row r="27" spans="1:13" ht="17.25" customHeight="1">
      <c r="A27" s="27" t="s">
        <v>76</v>
      </c>
      <c r="B27" s="33">
        <v>314.15</v>
      </c>
      <c r="C27" s="33">
        <v>237.55</v>
      </c>
      <c r="D27" s="33">
        <v>770.81</v>
      </c>
      <c r="E27" s="33">
        <v>589.51</v>
      </c>
      <c r="F27" s="33">
        <v>642.98</v>
      </c>
      <c r="G27" s="33">
        <v>358.79</v>
      </c>
      <c r="H27" s="33">
        <v>203.45</v>
      </c>
      <c r="I27" s="33">
        <v>271.27</v>
      </c>
      <c r="J27" s="33">
        <v>326.82</v>
      </c>
      <c r="K27" s="33">
        <v>440.79</v>
      </c>
      <c r="L27" s="33">
        <f t="shared" si="6"/>
        <v>4156.12</v>
      </c>
      <c r="M27" s="60"/>
    </row>
    <row r="28" spans="1:13" ht="17.25" customHeight="1">
      <c r="A28" s="27" t="s">
        <v>77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-133612.29</v>
      </c>
      <c r="C31" s="33">
        <f t="shared" si="8"/>
        <v>-32220.800000000003</v>
      </c>
      <c r="D31" s="33">
        <f t="shared" si="8"/>
        <v>-97662.56</v>
      </c>
      <c r="E31" s="33">
        <f t="shared" si="8"/>
        <v>-77720.3299999999</v>
      </c>
      <c r="F31" s="33">
        <f t="shared" si="8"/>
        <v>-64386.62</v>
      </c>
      <c r="G31" s="33">
        <f t="shared" si="8"/>
        <v>-49867.15</v>
      </c>
      <c r="H31" s="33">
        <f t="shared" si="8"/>
        <v>-30445.66</v>
      </c>
      <c r="I31" s="33">
        <f t="shared" si="8"/>
        <v>448008.85000000003</v>
      </c>
      <c r="J31" s="33">
        <f t="shared" si="8"/>
        <v>-36673.09</v>
      </c>
      <c r="K31" s="33">
        <f t="shared" si="8"/>
        <v>-61062.11</v>
      </c>
      <c r="L31" s="33">
        <f aca="true" t="shared" si="9" ref="L31:L38">SUM(B31:K31)</f>
        <v>-135641.7599999999</v>
      </c>
      <c r="M31"/>
    </row>
    <row r="32" spans="1:13" ht="18.75" customHeight="1">
      <c r="A32" s="27" t="s">
        <v>28</v>
      </c>
      <c r="B32" s="33">
        <f>B33+B34+B35+B36</f>
        <v>-27944.4</v>
      </c>
      <c r="C32" s="33">
        <f aca="true" t="shared" si="10" ref="C32:K32">C33+C34+C35+C36</f>
        <v>-29946.4</v>
      </c>
      <c r="D32" s="33">
        <f t="shared" si="10"/>
        <v>-90477.2</v>
      </c>
      <c r="E32" s="33">
        <f t="shared" si="10"/>
        <v>-66233.2</v>
      </c>
      <c r="F32" s="33">
        <f t="shared" si="10"/>
        <v>-58128.4</v>
      </c>
      <c r="G32" s="33">
        <f t="shared" si="10"/>
        <v>-46129.6</v>
      </c>
      <c r="H32" s="33">
        <f t="shared" si="10"/>
        <v>-22105.6</v>
      </c>
      <c r="I32" s="33">
        <f t="shared" si="10"/>
        <v>-35325.61</v>
      </c>
      <c r="J32" s="33">
        <f t="shared" si="10"/>
        <v>-33413.6</v>
      </c>
      <c r="K32" s="33">
        <f t="shared" si="10"/>
        <v>-56962.4</v>
      </c>
      <c r="L32" s="33">
        <f t="shared" si="9"/>
        <v>-466666.41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-27944.4</v>
      </c>
      <c r="C33" s="33">
        <f t="shared" si="11"/>
        <v>-29946.4</v>
      </c>
      <c r="D33" s="33">
        <f t="shared" si="11"/>
        <v>-90477.2</v>
      </c>
      <c r="E33" s="33">
        <f t="shared" si="11"/>
        <v>-66233.2</v>
      </c>
      <c r="F33" s="33">
        <f t="shared" si="11"/>
        <v>-58128.4</v>
      </c>
      <c r="G33" s="33">
        <f t="shared" si="11"/>
        <v>-46129.6</v>
      </c>
      <c r="H33" s="33">
        <f t="shared" si="11"/>
        <v>-22105.6</v>
      </c>
      <c r="I33" s="33">
        <f t="shared" si="11"/>
        <v>-25396.8</v>
      </c>
      <c r="J33" s="33">
        <f t="shared" si="11"/>
        <v>-33413.6</v>
      </c>
      <c r="K33" s="33">
        <f t="shared" si="11"/>
        <v>-56962.4</v>
      </c>
      <c r="L33" s="33">
        <f t="shared" si="9"/>
        <v>-456737.6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-9928.81</v>
      </c>
      <c r="J36" s="17">
        <v>0</v>
      </c>
      <c r="K36" s="17">
        <v>0</v>
      </c>
      <c r="L36" s="33">
        <f t="shared" si="9"/>
        <v>-9928.81</v>
      </c>
      <c r="M36"/>
    </row>
    <row r="37" spans="1:13" s="36" customFormat="1" ht="18.75" customHeight="1">
      <c r="A37" s="27" t="s">
        <v>32</v>
      </c>
      <c r="B37" s="38">
        <f>SUM(B38:B49)</f>
        <v>-105667.89</v>
      </c>
      <c r="C37" s="38">
        <f aca="true" t="shared" si="12" ref="C37:K37">SUM(C38:C49)</f>
        <v>-2274.4</v>
      </c>
      <c r="D37" s="38">
        <f t="shared" si="12"/>
        <v>-7185.36</v>
      </c>
      <c r="E37" s="38">
        <f t="shared" si="12"/>
        <v>-11487.129999999906</v>
      </c>
      <c r="F37" s="38">
        <f t="shared" si="12"/>
        <v>-6258.22</v>
      </c>
      <c r="G37" s="38">
        <f t="shared" si="12"/>
        <v>-3737.55</v>
      </c>
      <c r="H37" s="38">
        <f t="shared" si="12"/>
        <v>-8340.060000000001</v>
      </c>
      <c r="I37" s="38">
        <f t="shared" si="12"/>
        <v>483334.46</v>
      </c>
      <c r="J37" s="38">
        <f t="shared" si="12"/>
        <v>-3259.49</v>
      </c>
      <c r="K37" s="38">
        <f t="shared" si="12"/>
        <v>-4099.71</v>
      </c>
      <c r="L37" s="33">
        <f t="shared" si="9"/>
        <v>331024.65000000014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1080000</v>
      </c>
      <c r="F46" s="17">
        <v>0</v>
      </c>
      <c r="G46" s="17">
        <v>0</v>
      </c>
      <c r="H46" s="17">
        <v>0</v>
      </c>
      <c r="I46" s="17">
        <v>1021500</v>
      </c>
      <c r="J46" s="17">
        <v>0</v>
      </c>
      <c r="K46" s="17">
        <v>0</v>
      </c>
      <c r="L46" s="17">
        <f>SUM(B46:K46)</f>
        <v>2101500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-1080000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-1615500</v>
      </c>
    </row>
    <row r="48" spans="1:12" ht="18.75" customHeight="1">
      <c r="A48" s="37" t="s">
        <v>70</v>
      </c>
      <c r="B48" s="17">
        <v>-3418.84</v>
      </c>
      <c r="C48" s="17">
        <v>-2274.4</v>
      </c>
      <c r="D48" s="17">
        <v>-7185.36</v>
      </c>
      <c r="E48" s="17">
        <v>-5968.48</v>
      </c>
      <c r="F48" s="17">
        <v>-6258.22</v>
      </c>
      <c r="G48" s="17">
        <v>-3737.55</v>
      </c>
      <c r="H48" s="17">
        <v>-2028.13</v>
      </c>
      <c r="I48" s="17">
        <v>-2665.54</v>
      </c>
      <c r="J48" s="17">
        <v>-3259.49</v>
      </c>
      <c r="K48" s="17">
        <v>-4099.71</v>
      </c>
      <c r="L48" s="30">
        <f t="shared" si="13"/>
        <v>-40895.719999999994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78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79</v>
      </c>
      <c r="B52" s="33">
        <v>-82471.06</v>
      </c>
      <c r="C52" s="33">
        <v>-36843.52</v>
      </c>
      <c r="D52" s="33">
        <v>-132418.24</v>
      </c>
      <c r="E52" s="33">
        <v>-126420.54</v>
      </c>
      <c r="F52" s="33">
        <v>-111320.16</v>
      </c>
      <c r="G52" s="33">
        <v>-74891.37</v>
      </c>
      <c r="H52" s="33">
        <v>-38925.97</v>
      </c>
      <c r="I52" s="33">
        <v>-32506.33</v>
      </c>
      <c r="J52" s="33">
        <v>-52020.92</v>
      </c>
      <c r="K52" s="33">
        <v>-54233.64</v>
      </c>
      <c r="L52" s="33">
        <f t="shared" si="14"/>
        <v>-742051.75</v>
      </c>
      <c r="M52" s="57"/>
    </row>
    <row r="53" spans="1:13" ht="18.75" customHeight="1">
      <c r="A53" s="37" t="s">
        <v>80</v>
      </c>
      <c r="B53" s="33">
        <v>82471.06</v>
      </c>
      <c r="C53" s="33">
        <v>36843.52</v>
      </c>
      <c r="D53" s="33">
        <v>132418.24</v>
      </c>
      <c r="E53" s="33">
        <v>126420.54</v>
      </c>
      <c r="F53" s="33">
        <v>111320.16</v>
      </c>
      <c r="G53" s="33">
        <v>74891.37</v>
      </c>
      <c r="H53" s="33">
        <v>38925.97</v>
      </c>
      <c r="I53" s="33">
        <v>32506.33</v>
      </c>
      <c r="J53" s="33">
        <v>52020.92</v>
      </c>
      <c r="K53" s="33">
        <v>54233.64</v>
      </c>
      <c r="L53" s="33">
        <f t="shared" si="14"/>
        <v>742051.75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653376.98</v>
      </c>
      <c r="C55" s="41">
        <f t="shared" si="16"/>
        <v>491452.95</v>
      </c>
      <c r="D55" s="41">
        <f t="shared" si="16"/>
        <v>1557337.16</v>
      </c>
      <c r="E55" s="41">
        <f t="shared" si="16"/>
        <v>1296626.4600000002</v>
      </c>
      <c r="F55" s="41">
        <f t="shared" si="16"/>
        <v>1377440.1499999997</v>
      </c>
      <c r="G55" s="41">
        <f t="shared" si="16"/>
        <v>812201.9500000001</v>
      </c>
      <c r="H55" s="41">
        <f t="shared" si="16"/>
        <v>438432.08</v>
      </c>
      <c r="I55" s="41">
        <f t="shared" si="16"/>
        <v>1061692.7500000002</v>
      </c>
      <c r="J55" s="41">
        <f t="shared" si="16"/>
        <v>716429.24</v>
      </c>
      <c r="K55" s="41">
        <f t="shared" si="16"/>
        <v>883622.59</v>
      </c>
      <c r="L55" s="42">
        <f t="shared" si="14"/>
        <v>9288612.309999999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653376.96</v>
      </c>
      <c r="C61" s="41">
        <f aca="true" t="shared" si="18" ref="C61:J61">SUM(C62:C73)</f>
        <v>491452.94</v>
      </c>
      <c r="D61" s="41">
        <f t="shared" si="18"/>
        <v>1557337.160453084</v>
      </c>
      <c r="E61" s="41">
        <f t="shared" si="18"/>
        <v>1296626.4549718234</v>
      </c>
      <c r="F61" s="41">
        <f t="shared" si="18"/>
        <v>1377440.149087902</v>
      </c>
      <c r="G61" s="41">
        <f t="shared" si="18"/>
        <v>812201.9542647641</v>
      </c>
      <c r="H61" s="41">
        <f t="shared" si="18"/>
        <v>438432.07930194354</v>
      </c>
      <c r="I61" s="41">
        <f>SUM(I62:I78)</f>
        <v>1061692.7486356986</v>
      </c>
      <c r="J61" s="41">
        <f t="shared" si="18"/>
        <v>716429.2357402551</v>
      </c>
      <c r="K61" s="41">
        <f>SUM(K62:K75)</f>
        <v>883622.59</v>
      </c>
      <c r="L61" s="46">
        <f>SUM(B61:K61)</f>
        <v>9288612.27245547</v>
      </c>
      <c r="M61" s="40"/>
    </row>
    <row r="62" spans="1:13" ht="18.75" customHeight="1">
      <c r="A62" s="47" t="s">
        <v>46</v>
      </c>
      <c r="B62" s="48">
        <v>653376.96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653376.96</v>
      </c>
      <c r="M62"/>
    </row>
    <row r="63" spans="1:13" ht="18.75" customHeight="1">
      <c r="A63" s="47" t="s">
        <v>55</v>
      </c>
      <c r="B63" s="17">
        <v>0</v>
      </c>
      <c r="C63" s="48">
        <v>430267.05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430267.05</v>
      </c>
      <c r="M63"/>
    </row>
    <row r="64" spans="1:13" ht="18.75" customHeight="1">
      <c r="A64" s="47" t="s">
        <v>56</v>
      </c>
      <c r="B64" s="17">
        <v>0</v>
      </c>
      <c r="C64" s="48">
        <v>61185.89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61185.89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1557337.160453084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1557337.160453084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1296626.4549718234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1296626.4549718234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1377440.149087902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1377440.149087902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812201.9542647641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812201.9542647641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438432.07930194354</v>
      </c>
      <c r="I69" s="17">
        <v>0</v>
      </c>
      <c r="J69" s="17">
        <v>0</v>
      </c>
      <c r="K69" s="17">
        <v>0</v>
      </c>
      <c r="L69" s="46">
        <f t="shared" si="19"/>
        <v>438432.07930194354</v>
      </c>
    </row>
    <row r="70" spans="1:12" ht="18.75" customHeight="1">
      <c r="A70" s="47" t="s">
        <v>81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1061692.7486356986</v>
      </c>
      <c r="J70" s="17">
        <v>0</v>
      </c>
      <c r="K70" s="17">
        <v>0</v>
      </c>
      <c r="L70" s="46">
        <f t="shared" si="19"/>
        <v>1061692.7486356986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716429.2357402551</v>
      </c>
      <c r="K71" s="17">
        <v>0</v>
      </c>
      <c r="L71" s="46">
        <f t="shared" si="19"/>
        <v>716429.2357402551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509320.06</v>
      </c>
      <c r="L72" s="46">
        <f t="shared" si="19"/>
        <v>509320.06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374302.52999999997</v>
      </c>
      <c r="L73" s="46">
        <f t="shared" si="19"/>
        <v>374302.52999999997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82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2023-01-17T17:32:05Z</dcterms:modified>
  <cp:category/>
  <cp:version/>
  <cp:contentType/>
  <cp:contentStatus/>
</cp:coreProperties>
</file>