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<sst xmlns="http://schemas.openxmlformats.org/spreadsheetml/2006/main" count="88" uniqueCount="87">
  <si>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</si>
  <si>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</si>
  <si>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</si>
  <si>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</si>
  <si>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</si>
  <si>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</si>
  <si>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</si>
  <si>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</si>
  <si>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</si>
  <si>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</si>
  <si>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</si>
  <si>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</si>
  <si>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</si>
  <si>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</si>
  <si>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</si>
  <si>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</si>
  <si>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</si>
  <si>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</si>
  <si>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</si>
  <si>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</si>
  <si>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</si>
  <si>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</si>
  <si>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</si>
  <si>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</si>
  <si>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</si>
  <si>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</si>
  <si>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</si>
  <si>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</si>
  <si>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</si>
  <si>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</si>
  <si>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</si>
  <si>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</si>
  <si>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</si>
  <si>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</si>
  <si>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</si>
  <si>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</si>
  <si>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</si>
  <si>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</si>
  <si>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</si>
  <si>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</si>
  <si>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</si>
  <si>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</si>
  <si>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</si>
  <si>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</si>
  <si>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</si>
  <si>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</si>
  <si>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</si>
  <si>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</si>
  <si>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</si>
  <si>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</si>
  <si>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</si>
  <si>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</si>
  <si>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</si>
  <si>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</si>
  <si>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</si>
  <si>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</si>
  <si>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</si>
  <si>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</si>
  <si>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</si>
  <si>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</si>
  <si>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</si>
  <si>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</si>
  <si>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</si>
  <si>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</si>
  <si>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</si>
  <si>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</si>
  <si>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</si>
  <si>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</si>
  <si>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</si>
  <si>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</si>
  <si>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</si>
  <si>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</si>
  <si>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</si>
  <si>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</si>
  <si>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</si>
  <si>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</si>
  <si>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</si>
  <si>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</si>
  <si>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</si>
  <si>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</si>
  <si>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</si>
  <si>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</si>
  <si>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</si>
  <si>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09/12/22 - VENCIMENTO 16/12/22</t>
  </si>
  <si>
    <t>5.3. Revisão de Remuneração pelo Transporte Coletivo ¹</t>
  </si>
  <si>
    <t>¹ Energia para tração out e nov.</t>
  </si>
  <si>
    <t>¹ Valores da 11ª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</si>
</sst>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66808</v>
      </c>
      <c r="C7" s="10">
        <f aca="true" t="shared" si="0" ref="C7:K7">C8+C11</f>
        <v>84029</v>
      </c>
      <c r="D7" s="10">
        <f t="shared" si="0"/>
        <v>244287</v>
      </c>
      <c r="E7" s="10">
        <f t="shared" si="0"/>
        <v>198626</v>
      </c>
      <c r="F7" s="10">
        <f t="shared" si="0"/>
        <v>210593</v>
      </c>
      <c r="G7" s="10">
        <f t="shared" si="0"/>
        <v>111214</v>
      </c>
      <c r="H7" s="10">
        <f t="shared" si="0"/>
        <v>64199</v>
      </c>
      <c r="I7" s="10">
        <f t="shared" si="0"/>
        <v>97872</v>
      </c>
      <c r="J7" s="10">
        <f t="shared" si="0"/>
        <v>87818</v>
      </c>
      <c r="K7" s="10">
        <f t="shared" si="0"/>
        <v>178413</v>
      </c>
      <c r="L7" s="10">
        <f aca="true" t="shared" si="1" ref="L7:L13">SUM(B7:K7)</f>
        <v>1343859</v>
      </c>
      <c r="M7" s="11"/>
    </row>
    <row r="8" spans="1:13" ht="17.25" customHeight="1">
      <c r="A8" s="12" t="s">
        <v>82</v>
      </c>
      <c r="B8" s="13">
        <f>B9+B10</f>
        <v>4611</v>
      </c>
      <c r="C8" s="13">
        <f aca="true" t="shared" si="2" ref="C8:K8">C9+C10</f>
        <v>5487</v>
      </c>
      <c r="D8" s="13">
        <f t="shared" si="2"/>
        <v>15852</v>
      </c>
      <c r="E8" s="13">
        <f t="shared" si="2"/>
        <v>11648</v>
      </c>
      <c r="F8" s="13">
        <f t="shared" si="2"/>
        <v>11090</v>
      </c>
      <c r="G8" s="13">
        <f t="shared" si="2"/>
        <v>7971</v>
      </c>
      <c r="H8" s="13">
        <f t="shared" si="2"/>
        <v>4125</v>
      </c>
      <c r="I8" s="13">
        <f t="shared" si="2"/>
        <v>4463</v>
      </c>
      <c r="J8" s="13">
        <f t="shared" si="2"/>
        <v>5264</v>
      </c>
      <c r="K8" s="13">
        <f t="shared" si="2"/>
        <v>10405</v>
      </c>
      <c r="L8" s="13">
        <f t="shared" si="1"/>
        <v>80916</v>
      </c>
      <c r="M8"/>
    </row>
    <row r="9" spans="1:13" ht="17.25" customHeight="1">
      <c r="A9" s="14" t="s">
        <v>18</v>
      </c>
      <c r="B9" s="15">
        <v>4611</v>
      </c>
      <c r="C9" s="15">
        <v>5487</v>
      </c>
      <c r="D9" s="15">
        <v>15852</v>
      </c>
      <c r="E9" s="15">
        <v>11648</v>
      </c>
      <c r="F9" s="15">
        <v>11090</v>
      </c>
      <c r="G9" s="15">
        <v>7971</v>
      </c>
      <c r="H9" s="15">
        <v>3998</v>
      </c>
      <c r="I9" s="15">
        <v>4463</v>
      </c>
      <c r="J9" s="15">
        <v>5264</v>
      </c>
      <c r="K9" s="15">
        <v>10405</v>
      </c>
      <c r="L9" s="13">
        <f t="shared" si="1"/>
        <v>80789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127</v>
      </c>
      <c r="I10" s="15">
        <v>0</v>
      </c>
      <c r="J10" s="15">
        <v>0</v>
      </c>
      <c r="K10" s="15">
        <v>0</v>
      </c>
      <c r="L10" s="13">
        <f t="shared" si="1"/>
        <v>127</v>
      </c>
      <c r="M10"/>
    </row>
    <row r="11" spans="1:13" ht="17.25" customHeight="1">
      <c r="A11" s="12" t="s">
        <v>70</v>
      </c>
      <c r="B11" s="15">
        <v>62197</v>
      </c>
      <c r="C11" s="15">
        <v>78542</v>
      </c>
      <c r="D11" s="15">
        <v>228435</v>
      </c>
      <c r="E11" s="15">
        <v>186978</v>
      </c>
      <c r="F11" s="15">
        <v>199503</v>
      </c>
      <c r="G11" s="15">
        <v>103243</v>
      </c>
      <c r="H11" s="15">
        <v>60074</v>
      </c>
      <c r="I11" s="15">
        <v>93409</v>
      </c>
      <c r="J11" s="15">
        <v>82554</v>
      </c>
      <c r="K11" s="15">
        <v>168008</v>
      </c>
      <c r="L11" s="13">
        <f t="shared" si="1"/>
        <v>1262943</v>
      </c>
      <c r="M11" s="59"/>
    </row>
    <row r="12" spans="1:13" ht="17.25" customHeight="1">
      <c r="A12" s="14" t="s">
        <v>71</v>
      </c>
      <c r="B12" s="15">
        <v>5808</v>
      </c>
      <c r="C12" s="15">
        <v>4816</v>
      </c>
      <c r="D12" s="15">
        <v>16487</v>
      </c>
      <c r="E12" s="15">
        <v>16235</v>
      </c>
      <c r="F12" s="15">
        <v>14151</v>
      </c>
      <c r="G12" s="15">
        <v>7912</v>
      </c>
      <c r="H12" s="15">
        <v>4526</v>
      </c>
      <c r="I12" s="15">
        <v>4202</v>
      </c>
      <c r="J12" s="15">
        <v>4915</v>
      </c>
      <c r="K12" s="15">
        <v>8675</v>
      </c>
      <c r="L12" s="13">
        <f t="shared" si="1"/>
        <v>87727</v>
      </c>
      <c r="M12" s="59"/>
    </row>
    <row r="13" spans="1:13" ht="17.25" customHeight="1">
      <c r="A13" s="14" t="s">
        <v>72</v>
      </c>
      <c r="B13" s="15">
        <f>+B11-B12</f>
        <v>56389</v>
      </c>
      <c r="C13" s="15">
        <f aca="true" t="shared" si="3" ref="C13:K13">+C11-C12</f>
        <v>73726</v>
      </c>
      <c r="D13" s="15">
        <f t="shared" si="3"/>
        <v>211948</v>
      </c>
      <c r="E13" s="15">
        <f t="shared" si="3"/>
        <v>170743</v>
      </c>
      <c r="F13" s="15">
        <f t="shared" si="3"/>
        <v>185352</v>
      </c>
      <c r="G13" s="15">
        <f t="shared" si="3"/>
        <v>95331</v>
      </c>
      <c r="H13" s="15">
        <f t="shared" si="3"/>
        <v>55548</v>
      </c>
      <c r="I13" s="15">
        <f t="shared" si="3"/>
        <v>89207</v>
      </c>
      <c r="J13" s="15">
        <f t="shared" si="3"/>
        <v>77639</v>
      </c>
      <c r="K13" s="15">
        <f t="shared" si="3"/>
        <v>159333</v>
      </c>
      <c r="L13" s="13">
        <f t="shared" si="1"/>
        <v>1175216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1.546821828341172</v>
      </c>
      <c r="C18" s="22">
        <v>1.410714196072552</v>
      </c>
      <c r="D18" s="22">
        <v>1.27354722730644</v>
      </c>
      <c r="E18" s="22">
        <v>1.286724369199163</v>
      </c>
      <c r="F18" s="22">
        <v>1.440211674399118</v>
      </c>
      <c r="G18" s="22">
        <v>1.481055382718037</v>
      </c>
      <c r="H18" s="22">
        <v>1.269834147045614</v>
      </c>
      <c r="I18" s="22">
        <v>1.341341397057482</v>
      </c>
      <c r="J18" s="22">
        <v>1.690499614267593</v>
      </c>
      <c r="K18" s="22">
        <v>1.287745783844184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750085.3300000001</v>
      </c>
      <c r="C20" s="25">
        <f aca="true" t="shared" si="4" ref="C20:K20">SUM(C21:C28)</f>
        <v>499740.33</v>
      </c>
      <c r="D20" s="25">
        <f t="shared" si="4"/>
        <v>1573638.1100000003</v>
      </c>
      <c r="E20" s="25">
        <f t="shared" si="4"/>
        <v>1302267.7700000003</v>
      </c>
      <c r="F20" s="25">
        <f t="shared" si="4"/>
        <v>1387311.16</v>
      </c>
      <c r="G20" s="25">
        <f t="shared" si="4"/>
        <v>826593.62</v>
      </c>
      <c r="H20" s="25">
        <f t="shared" si="4"/>
        <v>452363.6</v>
      </c>
      <c r="I20" s="25">
        <f t="shared" si="4"/>
        <v>591967.6700000002</v>
      </c>
      <c r="J20" s="25">
        <f t="shared" si="4"/>
        <v>725842.5999999999</v>
      </c>
      <c r="K20" s="25">
        <f t="shared" si="4"/>
        <v>915326.96</v>
      </c>
      <c r="L20" s="25">
        <f>SUM(B20:K20)</f>
        <v>9025137.15</v>
      </c>
      <c r="M20"/>
    </row>
    <row r="21" spans="1:13" ht="17.25" customHeight="1">
      <c r="A21" s="26" t="s">
        <v>22</v>
      </c>
      <c r="B21" s="55">
        <f>ROUND((B15+B16)*B7,2)</f>
        <v>481037.64</v>
      </c>
      <c r="C21" s="55">
        <f aca="true" t="shared" si="5" ref="C21:K21">ROUND((C15+C16)*C7,2)</f>
        <v>344821.4</v>
      </c>
      <c r="D21" s="55">
        <f t="shared" si="5"/>
        <v>1193097.71</v>
      </c>
      <c r="E21" s="55">
        <f t="shared" si="5"/>
        <v>982642.55</v>
      </c>
      <c r="F21" s="55">
        <f t="shared" si="5"/>
        <v>920544.12</v>
      </c>
      <c r="G21" s="55">
        <f t="shared" si="5"/>
        <v>534538.97</v>
      </c>
      <c r="H21" s="55">
        <f t="shared" si="5"/>
        <v>339895.19</v>
      </c>
      <c r="I21" s="55">
        <f t="shared" si="5"/>
        <v>429618.93</v>
      </c>
      <c r="J21" s="55">
        <f t="shared" si="5"/>
        <v>415159.6</v>
      </c>
      <c r="K21" s="55">
        <f t="shared" si="5"/>
        <v>688763.39</v>
      </c>
      <c r="L21" s="33">
        <f aca="true" t="shared" si="6" ref="L21:L28">SUM(B21:K21)</f>
        <v>6330119.499999999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263041.88</v>
      </c>
      <c r="C22" s="33">
        <f t="shared" si="7"/>
        <v>141623.04</v>
      </c>
      <c r="D22" s="33">
        <f t="shared" si="7"/>
        <v>326368.57</v>
      </c>
      <c r="E22" s="33">
        <f t="shared" si="7"/>
        <v>281747.57</v>
      </c>
      <c r="F22" s="33">
        <f t="shared" si="7"/>
        <v>405234.27</v>
      </c>
      <c r="G22" s="33">
        <f t="shared" si="7"/>
        <v>257142.85</v>
      </c>
      <c r="H22" s="33">
        <f t="shared" si="7"/>
        <v>91715.33</v>
      </c>
      <c r="I22" s="33">
        <f t="shared" si="7"/>
        <v>146646.73</v>
      </c>
      <c r="J22" s="33">
        <f t="shared" si="7"/>
        <v>286667.54</v>
      </c>
      <c r="K22" s="33">
        <f t="shared" si="7"/>
        <v>198188.76</v>
      </c>
      <c r="L22" s="33">
        <f t="shared" si="6"/>
        <v>2398376.54</v>
      </c>
      <c r="M22"/>
    </row>
    <row r="23" spans="1:13" ht="17.25" customHeight="1">
      <c r="A23" s="27" t="s">
        <v>24</v>
      </c>
      <c r="B23" s="33">
        <v>3209.47</v>
      </c>
      <c r="C23" s="33">
        <v>10818.47</v>
      </c>
      <c r="D23" s="33">
        <v>48300.84</v>
      </c>
      <c r="E23" s="33">
        <v>32491.37</v>
      </c>
      <c r="F23" s="33">
        <v>57732.2</v>
      </c>
      <c r="G23" s="33">
        <v>33721.9</v>
      </c>
      <c r="H23" s="33">
        <v>18355.35</v>
      </c>
      <c r="I23" s="33">
        <v>13092.81</v>
      </c>
      <c r="J23" s="33">
        <v>19488.74</v>
      </c>
      <c r="K23" s="33">
        <v>23526.87</v>
      </c>
      <c r="L23" s="33">
        <f t="shared" si="6"/>
        <v>260738.01999999996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406.41</v>
      </c>
      <c r="D26" s="33">
        <v>1281.76</v>
      </c>
      <c r="E26" s="33">
        <v>1062.93</v>
      </c>
      <c r="F26" s="33">
        <v>1130.66</v>
      </c>
      <c r="G26" s="33">
        <v>674.75</v>
      </c>
      <c r="H26" s="33">
        <v>369.94</v>
      </c>
      <c r="I26" s="33">
        <v>481.96</v>
      </c>
      <c r="J26" s="33">
        <v>591.38</v>
      </c>
      <c r="K26" s="33">
        <v>745.09</v>
      </c>
      <c r="L26" s="33">
        <f t="shared" si="6"/>
        <v>7357.1</v>
      </c>
      <c r="M26" s="59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59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59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-234120.88000000003</v>
      </c>
      <c r="C31" s="33">
        <f t="shared" si="8"/>
        <v>499946.05000000005</v>
      </c>
      <c r="D31" s="33">
        <f t="shared" si="8"/>
        <v>1704365.75</v>
      </c>
      <c r="E31" s="33">
        <f t="shared" si="8"/>
        <v>1360848.6500000001</v>
      </c>
      <c r="F31" s="33">
        <f t="shared" si="8"/>
        <v>1485221.96</v>
      </c>
      <c r="G31" s="33">
        <f t="shared" si="8"/>
        <v>805571.6</v>
      </c>
      <c r="H31" s="33">
        <f t="shared" si="8"/>
        <v>440778.88999999996</v>
      </c>
      <c r="I31" s="33">
        <f t="shared" si="8"/>
        <v>61069.810000000056</v>
      </c>
      <c r="J31" s="33">
        <f t="shared" si="8"/>
        <v>676873</v>
      </c>
      <c r="K31" s="33">
        <f t="shared" si="8"/>
        <v>879830.4299999999</v>
      </c>
      <c r="L31" s="33">
        <f aca="true" t="shared" si="9" ref="L31:L38">SUM(B31:K31)</f>
        <v>7680385.26</v>
      </c>
      <c r="M31"/>
    </row>
    <row r="32" spans="1:13" ht="18.75" customHeight="1">
      <c r="A32" s="27" t="s">
        <v>28</v>
      </c>
      <c r="B32" s="33">
        <f>B33+B34+B35+B36</f>
        <v>-20288.4</v>
      </c>
      <c r="C32" s="33">
        <f aca="true" t="shared" si="10" ref="C32:K32">C33+C34+C35+C36</f>
        <v>-24142.8</v>
      </c>
      <c r="D32" s="33">
        <f t="shared" si="10"/>
        <v>-69748.8</v>
      </c>
      <c r="E32" s="33">
        <f t="shared" si="10"/>
        <v>-51251.2</v>
      </c>
      <c r="F32" s="33">
        <f t="shared" si="10"/>
        <v>-48796</v>
      </c>
      <c r="G32" s="33">
        <f t="shared" si="10"/>
        <v>-35072.4</v>
      </c>
      <c r="H32" s="33">
        <f t="shared" si="10"/>
        <v>-17591.2</v>
      </c>
      <c r="I32" s="33">
        <f t="shared" si="10"/>
        <v>-28154.08</v>
      </c>
      <c r="J32" s="33">
        <f t="shared" si="10"/>
        <v>-23161.6</v>
      </c>
      <c r="K32" s="33">
        <f t="shared" si="10"/>
        <v>-45782</v>
      </c>
      <c r="L32" s="33">
        <f t="shared" si="9"/>
        <v>-363988.48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-20288.4</v>
      </c>
      <c r="C33" s="33">
        <f t="shared" si="11"/>
        <v>-24142.8</v>
      </c>
      <c r="D33" s="33">
        <f t="shared" si="11"/>
        <v>-69748.8</v>
      </c>
      <c r="E33" s="33">
        <f t="shared" si="11"/>
        <v>-51251.2</v>
      </c>
      <c r="F33" s="33">
        <f t="shared" si="11"/>
        <v>-48796</v>
      </c>
      <c r="G33" s="33">
        <f t="shared" si="11"/>
        <v>-35072.4</v>
      </c>
      <c r="H33" s="33">
        <f t="shared" si="11"/>
        <v>-17591.2</v>
      </c>
      <c r="I33" s="33">
        <f t="shared" si="11"/>
        <v>-19637.2</v>
      </c>
      <c r="J33" s="33">
        <f t="shared" si="11"/>
        <v>-23161.6</v>
      </c>
      <c r="K33" s="33">
        <f t="shared" si="11"/>
        <v>-45782</v>
      </c>
      <c r="L33" s="33">
        <f t="shared" si="9"/>
        <v>-355471.6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-8516.88</v>
      </c>
      <c r="J36" s="17">
        <v>0</v>
      </c>
      <c r="K36" s="17">
        <v>0</v>
      </c>
      <c r="L36" s="33">
        <f t="shared" si="9"/>
        <v>-8516.88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-6141.549999999999</v>
      </c>
      <c r="D37" s="38">
        <f t="shared" si="12"/>
        <v>-11884.73</v>
      </c>
      <c r="E37" s="38">
        <f t="shared" si="12"/>
        <v>-29667.709999999926</v>
      </c>
      <c r="F37" s="38">
        <f t="shared" si="12"/>
        <v>-16496.56</v>
      </c>
      <c r="G37" s="38">
        <f t="shared" si="12"/>
        <v>-3752.03</v>
      </c>
      <c r="H37" s="38">
        <f t="shared" si="12"/>
        <v>-12775.76</v>
      </c>
      <c r="I37" s="38">
        <f t="shared" si="12"/>
        <v>-538180.02</v>
      </c>
      <c r="J37" s="38">
        <f t="shared" si="12"/>
        <v>-3332.46</v>
      </c>
      <c r="K37" s="38">
        <f t="shared" si="12"/>
        <v>-9336.68</v>
      </c>
      <c r="L37" s="33">
        <f t="shared" si="9"/>
        <v>-737220.9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-3881.64</v>
      </c>
      <c r="D41" s="17">
        <v>-4757.32</v>
      </c>
      <c r="E41" s="17">
        <v>-18238.52</v>
      </c>
      <c r="F41" s="17">
        <v>-10209.37</v>
      </c>
      <c r="G41" s="17">
        <v>0</v>
      </c>
      <c r="H41" s="17">
        <v>-4406.73</v>
      </c>
      <c r="I41" s="17">
        <v>0</v>
      </c>
      <c r="J41" s="17">
        <v>-44</v>
      </c>
      <c r="K41" s="17">
        <v>-5193.51</v>
      </c>
      <c r="L41" s="30">
        <f aca="true" t="shared" si="13" ref="L41:L48">SUM(B41:K41)</f>
        <v>-46731.090000000004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1080000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69</v>
      </c>
      <c r="B48" s="17">
        <v>-3404.35</v>
      </c>
      <c r="C48" s="17">
        <v>-2259.91</v>
      </c>
      <c r="D48" s="17">
        <v>-7127.41</v>
      </c>
      <c r="E48" s="17">
        <v>-5910.54</v>
      </c>
      <c r="F48" s="17">
        <v>-6287.19</v>
      </c>
      <c r="G48" s="17">
        <v>-3752.03</v>
      </c>
      <c r="H48" s="17">
        <v>-2057.1</v>
      </c>
      <c r="I48" s="17">
        <v>-2680.02</v>
      </c>
      <c r="J48" s="17">
        <v>-3288.46</v>
      </c>
      <c r="K48" s="17">
        <v>-4143.17</v>
      </c>
      <c r="L48" s="30">
        <f t="shared" si="13"/>
        <v>-40910.17999999999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f>308248.01-416427.09</f>
        <v>-108179.08000000002</v>
      </c>
      <c r="C50" s="17">
        <v>530230.4</v>
      </c>
      <c r="D50" s="17">
        <v>1785999.28</v>
      </c>
      <c r="E50" s="17">
        <v>1441767.56</v>
      </c>
      <c r="F50" s="17">
        <v>1550514.52</v>
      </c>
      <c r="G50" s="17">
        <v>844396.03</v>
      </c>
      <c r="H50" s="17">
        <v>471145.85</v>
      </c>
      <c r="I50" s="17">
        <v>627403.91</v>
      </c>
      <c r="J50" s="17">
        <v>703367.06</v>
      </c>
      <c r="K50" s="17">
        <v>934949.11</v>
      </c>
      <c r="L50" s="33">
        <f aca="true" t="shared" si="14" ref="L50:L55">SUM(B50:K50)</f>
        <v>8781594.639999999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78</v>
      </c>
      <c r="B52" s="33">
        <v>-65209.32</v>
      </c>
      <c r="C52" s="33">
        <v>-28641.72</v>
      </c>
      <c r="D52" s="33">
        <v>-106205.96</v>
      </c>
      <c r="E52" s="33">
        <v>-106443.15</v>
      </c>
      <c r="F52" s="33">
        <v>-93221.13</v>
      </c>
      <c r="G52" s="33">
        <v>-58805.94</v>
      </c>
      <c r="H52" s="33">
        <v>-31891.55</v>
      </c>
      <c r="I52" s="33">
        <v>-25415.38</v>
      </c>
      <c r="J52" s="33">
        <v>-40623.95</v>
      </c>
      <c r="K52" s="33">
        <v>-44506.22</v>
      </c>
      <c r="L52" s="33">
        <f t="shared" si="14"/>
        <v>-600964.32</v>
      </c>
      <c r="M52" s="56"/>
    </row>
    <row r="53" spans="1:13" ht="18.75" customHeight="1">
      <c r="A53" s="37" t="s">
        <v>79</v>
      </c>
      <c r="B53" s="33">
        <v>65209.32</v>
      </c>
      <c r="C53" s="33">
        <v>28641.72</v>
      </c>
      <c r="D53" s="33">
        <v>106205.96</v>
      </c>
      <c r="E53" s="33">
        <v>106443.15</v>
      </c>
      <c r="F53" s="33">
        <v>93221.13</v>
      </c>
      <c r="G53" s="33">
        <v>58805.94</v>
      </c>
      <c r="H53" s="33">
        <v>31891.55</v>
      </c>
      <c r="I53" s="33">
        <v>25415.38</v>
      </c>
      <c r="J53" s="33">
        <v>40623.95</v>
      </c>
      <c r="K53" s="33">
        <v>44506.22</v>
      </c>
      <c r="L53" s="33">
        <f t="shared" si="14"/>
        <v>600964.32</v>
      </c>
      <c r="M53" s="59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515964.45000000007</v>
      </c>
      <c r="C55" s="41">
        <f t="shared" si="16"/>
        <v>999686.3800000001</v>
      </c>
      <c r="D55" s="41">
        <f t="shared" si="16"/>
        <v>3278003.8600000003</v>
      </c>
      <c r="E55" s="41">
        <f t="shared" si="16"/>
        <v>2663116.4200000004</v>
      </c>
      <c r="F55" s="41">
        <f t="shared" si="16"/>
        <v>2872533.12</v>
      </c>
      <c r="G55" s="41">
        <f t="shared" si="16"/>
        <v>1632165.22</v>
      </c>
      <c r="H55" s="41">
        <f t="shared" si="16"/>
        <v>893142.49</v>
      </c>
      <c r="I55" s="41">
        <f t="shared" si="16"/>
        <v>653037.4800000002</v>
      </c>
      <c r="J55" s="41">
        <f t="shared" si="16"/>
        <v>1402715.5999999999</v>
      </c>
      <c r="K55" s="41">
        <f t="shared" si="16"/>
        <v>1795157.39</v>
      </c>
      <c r="L55" s="42">
        <f t="shared" si="14"/>
        <v>16705522.410000002</v>
      </c>
      <c r="M55" s="54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515964.45</v>
      </c>
      <c r="C61" s="41">
        <f aca="true" t="shared" si="18" ref="C61:J61">SUM(C62:C73)</f>
        <v>999686.39</v>
      </c>
      <c r="D61" s="41">
        <f t="shared" si="18"/>
        <v>3278003.8604684793</v>
      </c>
      <c r="E61" s="41">
        <f t="shared" si="18"/>
        <v>2663116.4151995652</v>
      </c>
      <c r="F61" s="41">
        <f t="shared" si="18"/>
        <v>2872533.11833222</v>
      </c>
      <c r="G61" s="41">
        <f t="shared" si="18"/>
        <v>1632165.218781414</v>
      </c>
      <c r="H61" s="41">
        <f t="shared" si="18"/>
        <v>893142.4886630529</v>
      </c>
      <c r="I61" s="41">
        <f>SUM(I62:I78)</f>
        <v>653037.4757438452</v>
      </c>
      <c r="J61" s="41">
        <f t="shared" si="18"/>
        <v>1402715.603631426</v>
      </c>
      <c r="K61" s="41">
        <f>SUM(K62:K75)</f>
        <v>1795157.39</v>
      </c>
      <c r="L61" s="46">
        <f>SUM(B61:K61)</f>
        <v>16705522.410820004</v>
      </c>
      <c r="M61" s="40"/>
    </row>
    <row r="62" spans="1:13" ht="18.75" customHeight="1">
      <c r="A62" s="47" t="s">
        <v>45</v>
      </c>
      <c r="B62" s="48">
        <v>515964.45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515964.45</v>
      </c>
      <c r="M62"/>
    </row>
    <row r="63" spans="1:13" ht="18.75" customHeight="1">
      <c r="A63" s="47" t="s">
        <v>54</v>
      </c>
      <c r="B63" s="17">
        <v>0</v>
      </c>
      <c r="C63" s="48">
        <v>875121.03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875121.03</v>
      </c>
      <c r="M63"/>
    </row>
    <row r="64" spans="1:13" ht="18.75" customHeight="1">
      <c r="A64" s="47" t="s">
        <v>55</v>
      </c>
      <c r="B64" s="17">
        <v>0</v>
      </c>
      <c r="C64" s="48">
        <v>124565.36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124565.36</v>
      </c>
      <c r="M64" s="57"/>
    </row>
    <row r="65" spans="1:12" ht="18.75" customHeight="1">
      <c r="A65" s="47" t="s">
        <v>46</v>
      </c>
      <c r="B65" s="17">
        <v>0</v>
      </c>
      <c r="C65" s="17">
        <v>0</v>
      </c>
      <c r="D65" s="48">
        <v>3278003.8604684793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3278003.8604684793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2663116.4151995652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2663116.4151995652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2872533.11833222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2872533.11833222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1632165.218781414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1632165.218781414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893142.4886630529</v>
      </c>
      <c r="I69" s="17">
        <v>0</v>
      </c>
      <c r="J69" s="17">
        <v>0</v>
      </c>
      <c r="K69" s="17">
        <v>0</v>
      </c>
      <c r="L69" s="46">
        <f t="shared" si="19"/>
        <v>893142.4886630529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653037.4757438452</v>
      </c>
      <c r="J70" s="17">
        <v>0</v>
      </c>
      <c r="K70" s="17">
        <v>0</v>
      </c>
      <c r="L70" s="46">
        <f t="shared" si="19"/>
        <v>653037.4757438452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1402715.603631426</v>
      </c>
      <c r="K71" s="17">
        <v>0</v>
      </c>
      <c r="L71" s="46">
        <f t="shared" si="19"/>
        <v>1402715.603631426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1013714.9299999999</v>
      </c>
      <c r="L72" s="46">
        <f t="shared" si="19"/>
        <v>1013714.9299999999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781442.46</v>
      </c>
      <c r="L73" s="46">
        <f t="shared" si="19"/>
        <v>781442.46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f>SUM(B75:K75)</f>
        <v>0</v>
      </c>
    </row>
    <row r="76" spans="1:11" ht="18" customHeight="1">
      <c r="A76" s="58" t="s">
        <v>81</v>
      </c>
      <c r="H76"/>
      <c r="I76"/>
      <c r="J76"/>
      <c r="K76"/>
    </row>
    <row r="77" spans="1:11" ht="18" customHeight="1">
      <c r="A77" s="58" t="s">
        <v>85</v>
      </c>
      <c r="I77"/>
      <c r="J77"/>
      <c r="K77"/>
    </row>
    <row r="78" spans="1:11" ht="18" customHeight="1">
      <c r="A78" s="58" t="s">
        <v>86</v>
      </c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2023-01-17T17:17:38Z</dcterms:modified>
  <cp:category/>
  <cp:version/>
  <cp:contentType/>
  <cp:contentStatus/>
</cp:coreProperties>
</file>