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<sst xmlns="http://schemas.openxmlformats.org/spreadsheetml/2006/main" count="86" uniqueCount="85">
  <si>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</si>
  <si>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</si>
  <si>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</si>
  <si>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</si>
  <si>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</si>
  <si>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</si>
  <si>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</si>
  <si>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</si>
  <si>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</si>
  <si>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</si>
  <si>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</si>
  <si>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</si>
  <si>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</si>
  <si>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</si>
  <si>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</si>
  <si>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</si>
  <si>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</si>
  <si>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</si>
  <si>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</si>
  <si>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</si>
  <si>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</si>
  <si>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</si>
  <si>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</si>
  <si>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</si>
  <si>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</si>
  <si>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</si>
  <si>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</si>
  <si>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</si>
  <si>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</si>
  <si>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</si>
  <si>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</si>
  <si>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</si>
  <si>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</si>
  <si>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</si>
  <si>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</si>
  <si>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</si>
  <si>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</si>
  <si>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</si>
  <si>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</si>
  <si>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</si>
  <si>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</si>
  <si>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</si>
  <si>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</si>
  <si>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</si>
  <si>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</si>
  <si>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</si>
  <si>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</si>
  <si>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</si>
  <si>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</si>
  <si>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</si>
  <si>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</si>
  <si>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</si>
  <si>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</si>
  <si>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</si>
  <si>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</si>
  <si>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</si>
  <si>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</si>
  <si>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</si>
  <si>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</si>
  <si>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</si>
  <si>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</si>
  <si>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</si>
  <si>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</si>
  <si>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</si>
  <si>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</si>
  <si>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</si>
  <si>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</si>
  <si>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</si>
  <si>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</si>
  <si>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</si>
  <si>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</si>
  <si>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</si>
  <si>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</si>
  <si>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</si>
  <si>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</si>
  <si>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</si>
  <si>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</si>
  <si>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</si>
  <si>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</si>
  <si>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</si>
  <si>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</si>
  <si>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</si>
  <si>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</si>
  <si>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</si>
  <si>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07/12/22 - VENCIMENTO 14/12/22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</si>
</sst>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90583</v>
      </c>
      <c r="C7" s="10">
        <f aca="true" t="shared" si="0" ref="C7:K7">C8+C11</f>
        <v>112076</v>
      </c>
      <c r="D7" s="10">
        <f t="shared" si="0"/>
        <v>320360</v>
      </c>
      <c r="E7" s="10">
        <f t="shared" si="0"/>
        <v>267161</v>
      </c>
      <c r="F7" s="10">
        <f t="shared" si="0"/>
        <v>272769</v>
      </c>
      <c r="G7" s="10">
        <f t="shared" si="0"/>
        <v>151272</v>
      </c>
      <c r="H7" s="10">
        <f t="shared" si="0"/>
        <v>83661</v>
      </c>
      <c r="I7" s="10">
        <f t="shared" si="0"/>
        <v>123842</v>
      </c>
      <c r="J7" s="10">
        <f t="shared" si="0"/>
        <v>125734</v>
      </c>
      <c r="K7" s="10">
        <f t="shared" si="0"/>
        <v>225758</v>
      </c>
      <c r="L7" s="10">
        <f aca="true" t="shared" si="1" ref="L7:L13">SUM(B7:K7)</f>
        <v>1773216</v>
      </c>
      <c r="M7" s="11"/>
    </row>
    <row r="8" spans="1:13" ht="17.25" customHeight="1">
      <c r="A8" s="12" t="s">
        <v>83</v>
      </c>
      <c r="B8" s="13">
        <f>B9+B10</f>
        <v>6085</v>
      </c>
      <c r="C8" s="13">
        <f aca="true" t="shared" si="2" ref="C8:K8">C9+C10</f>
        <v>6534</v>
      </c>
      <c r="D8" s="13">
        <f t="shared" si="2"/>
        <v>20011</v>
      </c>
      <c r="E8" s="13">
        <f t="shared" si="2"/>
        <v>15027</v>
      </c>
      <c r="F8" s="13">
        <f t="shared" si="2"/>
        <v>13455</v>
      </c>
      <c r="G8" s="13">
        <f t="shared" si="2"/>
        <v>10470</v>
      </c>
      <c r="H8" s="13">
        <f t="shared" si="2"/>
        <v>5024</v>
      </c>
      <c r="I8" s="13">
        <f t="shared" si="2"/>
        <v>5553</v>
      </c>
      <c r="J8" s="13">
        <f t="shared" si="2"/>
        <v>7806</v>
      </c>
      <c r="K8" s="13">
        <f t="shared" si="2"/>
        <v>12881</v>
      </c>
      <c r="L8" s="13">
        <f t="shared" si="1"/>
        <v>102846</v>
      </c>
      <c r="M8"/>
    </row>
    <row r="9" spans="1:13" ht="17.25" customHeight="1">
      <c r="A9" s="14" t="s">
        <v>18</v>
      </c>
      <c r="B9" s="15">
        <v>6085</v>
      </c>
      <c r="C9" s="15">
        <v>6534</v>
      </c>
      <c r="D9" s="15">
        <v>20011</v>
      </c>
      <c r="E9" s="15">
        <v>15027</v>
      </c>
      <c r="F9" s="15">
        <v>13455</v>
      </c>
      <c r="G9" s="15">
        <v>10470</v>
      </c>
      <c r="H9" s="15">
        <v>4954</v>
      </c>
      <c r="I9" s="15">
        <v>5553</v>
      </c>
      <c r="J9" s="15">
        <v>7806</v>
      </c>
      <c r="K9" s="15">
        <v>12881</v>
      </c>
      <c r="L9" s="13">
        <f t="shared" si="1"/>
        <v>102776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70</v>
      </c>
      <c r="I10" s="15">
        <v>0</v>
      </c>
      <c r="J10" s="15">
        <v>0</v>
      </c>
      <c r="K10" s="15">
        <v>0</v>
      </c>
      <c r="L10" s="13">
        <f t="shared" si="1"/>
        <v>70</v>
      </c>
      <c r="M10"/>
    </row>
    <row r="11" spans="1:13" ht="17.25" customHeight="1">
      <c r="A11" s="12" t="s">
        <v>71</v>
      </c>
      <c r="B11" s="15">
        <v>84498</v>
      </c>
      <c r="C11" s="15">
        <v>105542</v>
      </c>
      <c r="D11" s="15">
        <v>300349</v>
      </c>
      <c r="E11" s="15">
        <v>252134</v>
      </c>
      <c r="F11" s="15">
        <v>259314</v>
      </c>
      <c r="G11" s="15">
        <v>140802</v>
      </c>
      <c r="H11" s="15">
        <v>78637</v>
      </c>
      <c r="I11" s="15">
        <v>118289</v>
      </c>
      <c r="J11" s="15">
        <v>117928</v>
      </c>
      <c r="K11" s="15">
        <v>212877</v>
      </c>
      <c r="L11" s="13">
        <f t="shared" si="1"/>
        <v>1670370</v>
      </c>
      <c r="M11" s="60"/>
    </row>
    <row r="12" spans="1:13" ht="17.25" customHeight="1">
      <c r="A12" s="14" t="s">
        <v>72</v>
      </c>
      <c r="B12" s="15">
        <v>9096</v>
      </c>
      <c r="C12" s="15">
        <v>7638</v>
      </c>
      <c r="D12" s="15">
        <v>25880</v>
      </c>
      <c r="E12" s="15">
        <v>25339</v>
      </c>
      <c r="F12" s="15">
        <v>22329</v>
      </c>
      <c r="G12" s="15">
        <v>12910</v>
      </c>
      <c r="H12" s="15">
        <v>6910</v>
      </c>
      <c r="I12" s="15">
        <v>6576</v>
      </c>
      <c r="J12" s="15">
        <v>8165</v>
      </c>
      <c r="K12" s="15">
        <v>13370</v>
      </c>
      <c r="L12" s="13">
        <f t="shared" si="1"/>
        <v>138213</v>
      </c>
      <c r="M12" s="60"/>
    </row>
    <row r="13" spans="1:13" ht="17.25" customHeight="1">
      <c r="A13" s="14" t="s">
        <v>73</v>
      </c>
      <c r="B13" s="15">
        <f>+B11-B12</f>
        <v>75402</v>
      </c>
      <c r="C13" s="15">
        <f aca="true" t="shared" si="3" ref="C13:K13">+C11-C12</f>
        <v>97904</v>
      </c>
      <c r="D13" s="15">
        <f t="shared" si="3"/>
        <v>274469</v>
      </c>
      <c r="E13" s="15">
        <f t="shared" si="3"/>
        <v>226795</v>
      </c>
      <c r="F13" s="15">
        <f t="shared" si="3"/>
        <v>236985</v>
      </c>
      <c r="G13" s="15">
        <f t="shared" si="3"/>
        <v>127892</v>
      </c>
      <c r="H13" s="15">
        <f t="shared" si="3"/>
        <v>71727</v>
      </c>
      <c r="I13" s="15">
        <f t="shared" si="3"/>
        <v>111713</v>
      </c>
      <c r="J13" s="15">
        <f t="shared" si="3"/>
        <v>109763</v>
      </c>
      <c r="K13" s="15">
        <f t="shared" si="3"/>
        <v>199507</v>
      </c>
      <c r="L13" s="13">
        <f t="shared" si="1"/>
        <v>1532157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74</v>
      </c>
      <c r="B16" s="20">
        <v>-0.0815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1.202972156815016</v>
      </c>
      <c r="C18" s="22">
        <v>1.126538832524313</v>
      </c>
      <c r="D18" s="22">
        <v>1.037856009031435</v>
      </c>
      <c r="E18" s="22">
        <v>1.028756697530044</v>
      </c>
      <c r="F18" s="22">
        <v>1.180572581393936</v>
      </c>
      <c r="G18" s="22">
        <v>1.160127520037265</v>
      </c>
      <c r="H18" s="22">
        <v>1.029013715844547</v>
      </c>
      <c r="I18" s="22">
        <v>1.113016354806149</v>
      </c>
      <c r="J18" s="22">
        <v>1.24367543317145</v>
      </c>
      <c r="K18" s="22">
        <v>1.060913128489715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790574.3400000001</v>
      </c>
      <c r="C20" s="25">
        <f aca="true" t="shared" si="4" ref="C20:K20">SUM(C21:C28)</f>
        <v>531543.4300000002</v>
      </c>
      <c r="D20" s="25">
        <f t="shared" si="4"/>
        <v>1679202.3000000003</v>
      </c>
      <c r="E20" s="25">
        <f t="shared" si="4"/>
        <v>1398059.27</v>
      </c>
      <c r="F20" s="25">
        <f t="shared" si="4"/>
        <v>1469531.98</v>
      </c>
      <c r="G20" s="25">
        <f t="shared" si="4"/>
        <v>878405.7000000001</v>
      </c>
      <c r="H20" s="25">
        <f t="shared" si="4"/>
        <v>476666.58999999997</v>
      </c>
      <c r="I20" s="25">
        <f t="shared" si="4"/>
        <v>620817.6000000001</v>
      </c>
      <c r="J20" s="25">
        <f t="shared" si="4"/>
        <v>762403.51</v>
      </c>
      <c r="K20" s="25">
        <f t="shared" si="4"/>
        <v>952789.5700000001</v>
      </c>
      <c r="L20" s="25">
        <f>SUM(B20:K20)</f>
        <v>9559994.290000001</v>
      </c>
      <c r="M20"/>
    </row>
    <row r="21" spans="1:13" ht="17.25" customHeight="1">
      <c r="A21" s="26" t="s">
        <v>22</v>
      </c>
      <c r="B21" s="56">
        <f>ROUND((B15+B16)*B7,2)</f>
        <v>652224.77</v>
      </c>
      <c r="C21" s="56">
        <f aca="true" t="shared" si="5" ref="C21:K21">ROUND((C15+C16)*C7,2)</f>
        <v>459915.07</v>
      </c>
      <c r="D21" s="56">
        <f t="shared" si="5"/>
        <v>1564638.24</v>
      </c>
      <c r="E21" s="56">
        <f t="shared" si="5"/>
        <v>1321698.9</v>
      </c>
      <c r="F21" s="56">
        <f t="shared" si="5"/>
        <v>1192327.85</v>
      </c>
      <c r="G21" s="56">
        <f t="shared" si="5"/>
        <v>727073.74</v>
      </c>
      <c r="H21" s="56">
        <f t="shared" si="5"/>
        <v>442934.8</v>
      </c>
      <c r="I21" s="56">
        <f t="shared" si="5"/>
        <v>543616.84</v>
      </c>
      <c r="J21" s="56">
        <f t="shared" si="5"/>
        <v>594407.49</v>
      </c>
      <c r="K21" s="56">
        <f t="shared" si="5"/>
        <v>871538.76</v>
      </c>
      <c r="L21" s="33">
        <f aca="true" t="shared" si="6" ref="L21:L28">SUM(B21:K21)</f>
        <v>8370376.46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132383.47</v>
      </c>
      <c r="C22" s="33">
        <f t="shared" si="7"/>
        <v>58197.12</v>
      </c>
      <c r="D22" s="33">
        <f t="shared" si="7"/>
        <v>59230.96</v>
      </c>
      <c r="E22" s="33">
        <f t="shared" si="7"/>
        <v>38007.7</v>
      </c>
      <c r="F22" s="33">
        <f t="shared" si="7"/>
        <v>215301.72</v>
      </c>
      <c r="G22" s="33">
        <f t="shared" si="7"/>
        <v>116424.51</v>
      </c>
      <c r="H22" s="33">
        <f t="shared" si="7"/>
        <v>12851.18</v>
      </c>
      <c r="I22" s="33">
        <f t="shared" si="7"/>
        <v>61437.59</v>
      </c>
      <c r="J22" s="33">
        <f t="shared" si="7"/>
        <v>144842.5</v>
      </c>
      <c r="K22" s="33">
        <f t="shared" si="7"/>
        <v>53088.15</v>
      </c>
      <c r="L22" s="33">
        <f t="shared" si="6"/>
        <v>891764.9</v>
      </c>
      <c r="M22"/>
    </row>
    <row r="23" spans="1:13" ht="17.25" customHeight="1">
      <c r="A23" s="27" t="s">
        <v>24</v>
      </c>
      <c r="B23" s="33">
        <v>3174.97</v>
      </c>
      <c r="C23" s="33">
        <v>10951.21</v>
      </c>
      <c r="D23" s="33">
        <v>49454.29</v>
      </c>
      <c r="E23" s="33">
        <v>32955.97</v>
      </c>
      <c r="F23" s="33">
        <v>58104.44</v>
      </c>
      <c r="G23" s="33">
        <v>33717.55</v>
      </c>
      <c r="H23" s="33">
        <v>18488.09</v>
      </c>
      <c r="I23" s="33">
        <v>13159.18</v>
      </c>
      <c r="J23" s="33">
        <v>18632.01</v>
      </c>
      <c r="K23" s="33">
        <v>23327.75</v>
      </c>
      <c r="L23" s="33">
        <f t="shared" si="6"/>
        <v>261965.46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75</v>
      </c>
      <c r="B26" s="33">
        <v>607.01</v>
      </c>
      <c r="C26" s="33">
        <v>409.02</v>
      </c>
      <c r="D26" s="33">
        <v>1289.58</v>
      </c>
      <c r="E26" s="33">
        <v>1073.35</v>
      </c>
      <c r="F26" s="33">
        <v>1128.06</v>
      </c>
      <c r="G26" s="33">
        <v>674.75</v>
      </c>
      <c r="H26" s="33">
        <v>364.73</v>
      </c>
      <c r="I26" s="33">
        <v>476.75</v>
      </c>
      <c r="J26" s="33">
        <v>586.17</v>
      </c>
      <c r="K26" s="33">
        <v>732.06</v>
      </c>
      <c r="L26" s="33">
        <f t="shared" si="6"/>
        <v>7341.48</v>
      </c>
      <c r="M26" s="60"/>
    </row>
    <row r="27" spans="1:13" ht="17.25" customHeight="1">
      <c r="A27" s="27" t="s">
        <v>76</v>
      </c>
      <c r="B27" s="33">
        <v>314.15</v>
      </c>
      <c r="C27" s="33">
        <v>237.55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326.82</v>
      </c>
      <c r="K27" s="33">
        <v>440.79</v>
      </c>
      <c r="L27" s="33">
        <f t="shared" si="6"/>
        <v>4156.11</v>
      </c>
      <c r="M27" s="60"/>
    </row>
    <row r="28" spans="1:13" ht="17.25" customHeight="1">
      <c r="A28" s="27" t="s">
        <v>77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-132398.43</v>
      </c>
      <c r="C31" s="33">
        <f t="shared" si="8"/>
        <v>-31024</v>
      </c>
      <c r="D31" s="33">
        <f t="shared" si="8"/>
        <v>-95219.26999999999</v>
      </c>
      <c r="E31" s="33">
        <f t="shared" si="8"/>
        <v>-77605.9299999999</v>
      </c>
      <c r="F31" s="33">
        <f t="shared" si="8"/>
        <v>-65474.7</v>
      </c>
      <c r="G31" s="33">
        <f t="shared" si="8"/>
        <v>-49820.03</v>
      </c>
      <c r="H31" s="33">
        <f t="shared" si="8"/>
        <v>-30137.66</v>
      </c>
      <c r="I31" s="33">
        <f t="shared" si="8"/>
        <v>447544.88</v>
      </c>
      <c r="J31" s="33">
        <f t="shared" si="8"/>
        <v>-37605.89</v>
      </c>
      <c r="K31" s="33">
        <f t="shared" si="8"/>
        <v>-60747.14</v>
      </c>
      <c r="L31" s="33">
        <f aca="true" t="shared" si="9" ref="L31:L38">SUM(B31:K31)</f>
        <v>-132488.16999999984</v>
      </c>
      <c r="M31"/>
    </row>
    <row r="32" spans="1:13" ht="18.75" customHeight="1">
      <c r="A32" s="27" t="s">
        <v>28</v>
      </c>
      <c r="B32" s="33">
        <f>B33+B34+B35+B36</f>
        <v>-26774</v>
      </c>
      <c r="C32" s="33">
        <f aca="true" t="shared" si="10" ref="C32:K32">C33+C34+C35+C36</f>
        <v>-28749.6</v>
      </c>
      <c r="D32" s="33">
        <f t="shared" si="10"/>
        <v>-88048.4</v>
      </c>
      <c r="E32" s="33">
        <f t="shared" si="10"/>
        <v>-66118.8</v>
      </c>
      <c r="F32" s="33">
        <f t="shared" si="10"/>
        <v>-59202</v>
      </c>
      <c r="G32" s="33">
        <f t="shared" si="10"/>
        <v>-46068</v>
      </c>
      <c r="H32" s="33">
        <f t="shared" si="10"/>
        <v>-21797.6</v>
      </c>
      <c r="I32" s="33">
        <f t="shared" si="10"/>
        <v>-35804.07</v>
      </c>
      <c r="J32" s="33">
        <f t="shared" si="10"/>
        <v>-34346.4</v>
      </c>
      <c r="K32" s="33">
        <f t="shared" si="10"/>
        <v>-56676.4</v>
      </c>
      <c r="L32" s="33">
        <f t="shared" si="9"/>
        <v>-463585.27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-26774</v>
      </c>
      <c r="C33" s="33">
        <f t="shared" si="11"/>
        <v>-28749.6</v>
      </c>
      <c r="D33" s="33">
        <f t="shared" si="11"/>
        <v>-88048.4</v>
      </c>
      <c r="E33" s="33">
        <f t="shared" si="11"/>
        <v>-66118.8</v>
      </c>
      <c r="F33" s="33">
        <f t="shared" si="11"/>
        <v>-59202</v>
      </c>
      <c r="G33" s="33">
        <f t="shared" si="11"/>
        <v>-46068</v>
      </c>
      <c r="H33" s="33">
        <f t="shared" si="11"/>
        <v>-21797.6</v>
      </c>
      <c r="I33" s="33">
        <f t="shared" si="11"/>
        <v>-24433.2</v>
      </c>
      <c r="J33" s="33">
        <f t="shared" si="11"/>
        <v>-34346.4</v>
      </c>
      <c r="K33" s="33">
        <f t="shared" si="11"/>
        <v>-56676.4</v>
      </c>
      <c r="L33" s="33">
        <f t="shared" si="9"/>
        <v>-452214.4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-11370.87</v>
      </c>
      <c r="J36" s="17">
        <v>0</v>
      </c>
      <c r="K36" s="17">
        <v>0</v>
      </c>
      <c r="L36" s="33">
        <f t="shared" si="9"/>
        <v>-11370.87</v>
      </c>
      <c r="M36"/>
    </row>
    <row r="37" spans="1:13" s="36" customFormat="1" ht="18.75" customHeight="1">
      <c r="A37" s="27" t="s">
        <v>32</v>
      </c>
      <c r="B37" s="38">
        <f>SUM(B38:B49)</f>
        <v>-105624.43000000001</v>
      </c>
      <c r="C37" s="38">
        <f aca="true" t="shared" si="12" ref="C37:K37">SUM(C38:C49)</f>
        <v>-2274.4</v>
      </c>
      <c r="D37" s="38">
        <f t="shared" si="12"/>
        <v>-7170.87</v>
      </c>
      <c r="E37" s="38">
        <f t="shared" si="12"/>
        <v>-11487.129999999906</v>
      </c>
      <c r="F37" s="38">
        <f t="shared" si="12"/>
        <v>-6272.7</v>
      </c>
      <c r="G37" s="38">
        <f t="shared" si="12"/>
        <v>-3752.03</v>
      </c>
      <c r="H37" s="38">
        <f t="shared" si="12"/>
        <v>-8340.060000000001</v>
      </c>
      <c r="I37" s="38">
        <f t="shared" si="12"/>
        <v>483348.95</v>
      </c>
      <c r="J37" s="38">
        <f t="shared" si="12"/>
        <v>-3259.49</v>
      </c>
      <c r="K37" s="38">
        <f t="shared" si="12"/>
        <v>-4070.74</v>
      </c>
      <c r="L37" s="33">
        <f t="shared" si="9"/>
        <v>331097.1000000001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1080000</v>
      </c>
      <c r="F46" s="17">
        <v>0</v>
      </c>
      <c r="G46" s="17">
        <v>0</v>
      </c>
      <c r="H46" s="17">
        <v>0</v>
      </c>
      <c r="I46" s="17">
        <v>1021500</v>
      </c>
      <c r="J46" s="17">
        <v>0</v>
      </c>
      <c r="K46" s="17">
        <v>0</v>
      </c>
      <c r="L46" s="17">
        <f>SUM(B46:K46)</f>
        <v>2101500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-1080000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-1615500</v>
      </c>
    </row>
    <row r="48" spans="1:12" ht="18.75" customHeight="1">
      <c r="A48" s="37" t="s">
        <v>70</v>
      </c>
      <c r="B48" s="17">
        <v>-3375.38</v>
      </c>
      <c r="C48" s="17">
        <v>-2274.4</v>
      </c>
      <c r="D48" s="17">
        <v>-7170.87</v>
      </c>
      <c r="E48" s="17">
        <v>-5968.48</v>
      </c>
      <c r="F48" s="17">
        <v>-6272.7</v>
      </c>
      <c r="G48" s="17">
        <v>-3752.03</v>
      </c>
      <c r="H48" s="17">
        <v>-2028.13</v>
      </c>
      <c r="I48" s="17">
        <v>-2651.05</v>
      </c>
      <c r="J48" s="17">
        <v>-3259.49</v>
      </c>
      <c r="K48" s="17">
        <v>-4070.74</v>
      </c>
      <c r="L48" s="30">
        <f t="shared" si="13"/>
        <v>-40823.27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78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79</v>
      </c>
      <c r="B52" s="33">
        <v>-79386.25</v>
      </c>
      <c r="C52" s="33">
        <v>-36224.74</v>
      </c>
      <c r="D52" s="33">
        <v>-135652.61</v>
      </c>
      <c r="E52" s="33">
        <v>-132598.99</v>
      </c>
      <c r="F52" s="33">
        <v>-120297.49</v>
      </c>
      <c r="G52" s="33">
        <v>-74965.79</v>
      </c>
      <c r="H52" s="33">
        <v>-39370.42</v>
      </c>
      <c r="I52" s="33">
        <v>-32965.49</v>
      </c>
      <c r="J52" s="33">
        <v>-49509.29</v>
      </c>
      <c r="K52" s="33">
        <v>-56426.75</v>
      </c>
      <c r="L52" s="33">
        <f t="shared" si="14"/>
        <v>-757397.8200000001</v>
      </c>
      <c r="M52" s="57"/>
    </row>
    <row r="53" spans="1:13" ht="18.75" customHeight="1">
      <c r="A53" s="37" t="s">
        <v>80</v>
      </c>
      <c r="B53" s="33">
        <v>79386.25</v>
      </c>
      <c r="C53" s="33">
        <v>36224.74</v>
      </c>
      <c r="D53" s="33">
        <v>135652.61</v>
      </c>
      <c r="E53" s="33">
        <v>132598.99</v>
      </c>
      <c r="F53" s="33">
        <v>120297.49</v>
      </c>
      <c r="G53" s="33">
        <v>74965.79</v>
      </c>
      <c r="H53" s="33">
        <v>39370.42</v>
      </c>
      <c r="I53" s="33">
        <v>32965.49</v>
      </c>
      <c r="J53" s="33">
        <v>49509.29</v>
      </c>
      <c r="K53" s="33">
        <v>56426.75</v>
      </c>
      <c r="L53" s="33">
        <f t="shared" si="14"/>
        <v>757397.8200000001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658175.9100000001</v>
      </c>
      <c r="C55" s="41">
        <f t="shared" si="16"/>
        <v>500519.43000000017</v>
      </c>
      <c r="D55" s="41">
        <f t="shared" si="16"/>
        <v>1583983.0300000003</v>
      </c>
      <c r="E55" s="41">
        <f t="shared" si="16"/>
        <v>1320453.34</v>
      </c>
      <c r="F55" s="41">
        <f t="shared" si="16"/>
        <v>1404057.28</v>
      </c>
      <c r="G55" s="41">
        <f t="shared" si="16"/>
        <v>828585.67</v>
      </c>
      <c r="H55" s="41">
        <f t="shared" si="16"/>
        <v>446528.93</v>
      </c>
      <c r="I55" s="41">
        <f t="shared" si="16"/>
        <v>1068362.48</v>
      </c>
      <c r="J55" s="41">
        <f t="shared" si="16"/>
        <v>724797.62</v>
      </c>
      <c r="K55" s="41">
        <f t="shared" si="16"/>
        <v>892042.43</v>
      </c>
      <c r="L55" s="42">
        <f t="shared" si="14"/>
        <v>9427506.12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658175.92</v>
      </c>
      <c r="C61" s="41">
        <f aca="true" t="shared" si="18" ref="C61:J61">SUM(C62:C73)</f>
        <v>500519.42</v>
      </c>
      <c r="D61" s="41">
        <f t="shared" si="18"/>
        <v>1583983.0292951842</v>
      </c>
      <c r="E61" s="41">
        <f t="shared" si="18"/>
        <v>1320453.3354533832</v>
      </c>
      <c r="F61" s="41">
        <f t="shared" si="18"/>
        <v>1404057.277630379</v>
      </c>
      <c r="G61" s="41">
        <f t="shared" si="18"/>
        <v>828585.674843325</v>
      </c>
      <c r="H61" s="41">
        <f t="shared" si="18"/>
        <v>446528.9344051298</v>
      </c>
      <c r="I61" s="41">
        <f>SUM(I62:I78)</f>
        <v>1068362.483664695</v>
      </c>
      <c r="J61" s="41">
        <f t="shared" si="18"/>
        <v>724797.622563634</v>
      </c>
      <c r="K61" s="41">
        <f>SUM(K62:K75)</f>
        <v>892042.4299999999</v>
      </c>
      <c r="L61" s="46">
        <f>SUM(B61:K61)</f>
        <v>9427506.12785573</v>
      </c>
      <c r="M61" s="40"/>
    </row>
    <row r="62" spans="1:13" ht="18.75" customHeight="1">
      <c r="A62" s="47" t="s">
        <v>46</v>
      </c>
      <c r="B62" s="48">
        <v>658175.92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658175.92</v>
      </c>
      <c r="M62"/>
    </row>
    <row r="63" spans="1:13" ht="18.75" customHeight="1">
      <c r="A63" s="47" t="s">
        <v>55</v>
      </c>
      <c r="B63" s="17">
        <v>0</v>
      </c>
      <c r="C63" s="48">
        <v>437704.24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437704.24</v>
      </c>
      <c r="M63"/>
    </row>
    <row r="64" spans="1:13" ht="18.75" customHeight="1">
      <c r="A64" s="47" t="s">
        <v>56</v>
      </c>
      <c r="B64" s="17">
        <v>0</v>
      </c>
      <c r="C64" s="48">
        <v>62815.18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62815.18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1583983.0292951842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1583983.0292951842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1320453.3354533832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1320453.3354533832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1404057.277630379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1404057.277630379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828585.674843325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828585.674843325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446528.9344051298</v>
      </c>
      <c r="I69" s="17">
        <v>0</v>
      </c>
      <c r="J69" s="17">
        <v>0</v>
      </c>
      <c r="K69" s="17">
        <v>0</v>
      </c>
      <c r="L69" s="46">
        <f t="shared" si="19"/>
        <v>446528.9344051298</v>
      </c>
    </row>
    <row r="70" spans="1:12" ht="18.75" customHeight="1">
      <c r="A70" s="47" t="s">
        <v>81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1068362.483664695</v>
      </c>
      <c r="J70" s="17">
        <v>0</v>
      </c>
      <c r="K70" s="17">
        <v>0</v>
      </c>
      <c r="L70" s="46">
        <f t="shared" si="19"/>
        <v>1068362.483664695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724797.622563634</v>
      </c>
      <c r="K71" s="17">
        <v>0</v>
      </c>
      <c r="L71" s="46">
        <f t="shared" si="19"/>
        <v>724797.622563634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514262.46</v>
      </c>
      <c r="L72" s="46">
        <f t="shared" si="19"/>
        <v>514262.46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377779.97</v>
      </c>
      <c r="L73" s="46">
        <f t="shared" si="19"/>
        <v>377779.97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82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2023-01-17T14:52:45Z</dcterms:modified>
  <cp:category/>
  <cp:version/>
  <cp:contentType/>
  <cp:contentStatus/>
</cp:coreProperties>
</file>