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<sst xmlns="http://schemas.openxmlformats.org/spreadsheetml/2006/main" count="90" uniqueCount="87">
  <si>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</si>
  <si>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</si>
  <si>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</si>
  <si>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</si>
  <si>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</si>
  <si>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</si>
  <si>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</si>
  <si>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</si>
  <si>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</si>
  <si>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</si>
  <si>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</si>
  <si>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</si>
  <si>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</si>
  <si>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</si>
  <si>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</si>
  <si>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</si>
  <si>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</si>
  <si>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</si>
  <si>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</si>
  <si>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</si>
  <si>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</si>
  <si>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</si>
  <si>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</si>
  <si>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</si>
  <si>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</si>
  <si>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</si>
  <si>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</si>
  <si>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</si>
  <si>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</si>
  <si>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</si>
  <si>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</si>
  <si>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</si>
  <si>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</si>
  <si>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</si>
  <si>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</si>
  <si>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</si>
  <si>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</si>
  <si>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</si>
  <si>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</si>
  <si>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</si>
  <si>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</si>
  <si>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</si>
  <si>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</si>
  <si>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</si>
  <si>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</si>
  <si>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</si>
  <si>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</si>
  <si>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</si>
  <si>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</si>
  <si>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</si>
  <si>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</si>
  <si>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</si>
  <si>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</si>
  <si>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</si>
  <si>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</si>
  <si>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</si>
  <si>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</si>
  <si>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</si>
  <si>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</si>
  <si>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</si>
  <si>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</si>
  <si>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</si>
  <si>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</si>
  <si>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</si>
  <si>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</si>
  <si>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</si>
  <si>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</si>
  <si>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13/08/22 - VENCIMENTO 19/08/22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</si>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</sst>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5.87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268862</v>
      </c>
      <c r="C7" s="9">
        <f t="shared" si="0"/>
        <v>182254</v>
      </c>
      <c r="D7" s="9">
        <f t="shared" si="0"/>
        <v>196033</v>
      </c>
      <c r="E7" s="9">
        <f t="shared" si="0"/>
        <v>46141</v>
      </c>
      <c r="F7" s="9">
        <f t="shared" si="0"/>
        <v>145594</v>
      </c>
      <c r="G7" s="9">
        <f t="shared" si="0"/>
        <v>230410</v>
      </c>
      <c r="H7" s="9">
        <f t="shared" si="0"/>
        <v>28504</v>
      </c>
      <c r="I7" s="9">
        <f t="shared" si="0"/>
        <v>186774</v>
      </c>
      <c r="J7" s="9">
        <f t="shared" si="0"/>
        <v>158211</v>
      </c>
      <c r="K7" s="9">
        <f t="shared" si="0"/>
        <v>235809</v>
      </c>
      <c r="L7" s="9">
        <f t="shared" si="0"/>
        <v>188193</v>
      </c>
      <c r="M7" s="9">
        <f t="shared" si="0"/>
        <v>77482</v>
      </c>
      <c r="N7" s="9">
        <f t="shared" si="0"/>
        <v>49791</v>
      </c>
      <c r="O7" s="9">
        <f t="shared" si="0"/>
        <v>1994058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12129</v>
      </c>
      <c r="C8" s="11">
        <f t="shared" si="1"/>
        <v>12567</v>
      </c>
      <c r="D8" s="11">
        <f t="shared" si="1"/>
        <v>10064</v>
      </c>
      <c r="E8" s="11">
        <f t="shared" si="1"/>
        <v>1928</v>
      </c>
      <c r="F8" s="11">
        <f t="shared" si="1"/>
        <v>7200</v>
      </c>
      <c r="G8" s="11">
        <f t="shared" si="1"/>
        <v>10452</v>
      </c>
      <c r="H8" s="11">
        <f t="shared" si="1"/>
        <v>1844</v>
      </c>
      <c r="I8" s="11">
        <f t="shared" si="1"/>
        <v>13456</v>
      </c>
      <c r="J8" s="11">
        <f t="shared" si="1"/>
        <v>9209</v>
      </c>
      <c r="K8" s="11">
        <f t="shared" si="1"/>
        <v>7871</v>
      </c>
      <c r="L8" s="11">
        <f t="shared" si="1"/>
        <v>6693</v>
      </c>
      <c r="M8" s="11">
        <f t="shared" si="1"/>
        <v>3802</v>
      </c>
      <c r="N8" s="11">
        <f t="shared" si="1"/>
        <v>3202</v>
      </c>
      <c r="O8" s="11">
        <f t="shared" si="1"/>
        <v>100417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12129</v>
      </c>
      <c r="C9" s="11">
        <v>12567</v>
      </c>
      <c r="D9" s="11">
        <v>10064</v>
      </c>
      <c r="E9" s="11">
        <v>1928</v>
      </c>
      <c r="F9" s="11">
        <v>7200</v>
      </c>
      <c r="G9" s="11">
        <v>10452</v>
      </c>
      <c r="H9" s="11">
        <v>1844</v>
      </c>
      <c r="I9" s="11">
        <v>13453</v>
      </c>
      <c r="J9" s="11">
        <v>9209</v>
      </c>
      <c r="K9" s="11">
        <v>7865</v>
      </c>
      <c r="L9" s="11">
        <v>6693</v>
      </c>
      <c r="M9" s="11">
        <v>3795</v>
      </c>
      <c r="N9" s="11">
        <v>3194</v>
      </c>
      <c r="O9" s="11">
        <f>SUM(B9:N9)</f>
        <v>100393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6</v>
      </c>
      <c r="L10" s="13">
        <v>0</v>
      </c>
      <c r="M10" s="13">
        <v>7</v>
      </c>
      <c r="N10" s="13">
        <v>8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256733</v>
      </c>
      <c r="C11" s="13">
        <v>169687</v>
      </c>
      <c r="D11" s="13">
        <v>185969</v>
      </c>
      <c r="E11" s="13">
        <v>44213</v>
      </c>
      <c r="F11" s="13">
        <v>138394</v>
      </c>
      <c r="G11" s="13">
        <v>219958</v>
      </c>
      <c r="H11" s="13">
        <v>26660</v>
      </c>
      <c r="I11" s="13">
        <v>173318</v>
      </c>
      <c r="J11" s="13">
        <v>149002</v>
      </c>
      <c r="K11" s="13">
        <v>227938</v>
      </c>
      <c r="L11" s="13">
        <v>181500</v>
      </c>
      <c r="M11" s="13">
        <v>73680</v>
      </c>
      <c r="N11" s="13">
        <v>46589</v>
      </c>
      <c r="O11" s="11">
        <f>SUM(B11:N11)</f>
        <v>1893641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1.222850539532531</v>
      </c>
      <c r="C16" s="19">
        <v>1.261895750206561</v>
      </c>
      <c r="D16" s="19">
        <v>1.294113790380746</v>
      </c>
      <c r="E16" s="19">
        <v>0.909819875917617</v>
      </c>
      <c r="F16" s="19">
        <v>1.386151039302504</v>
      </c>
      <c r="G16" s="19">
        <v>1.441360627763972</v>
      </c>
      <c r="H16" s="19">
        <v>1.696816103627352</v>
      </c>
      <c r="I16" s="19">
        <v>1.180551754197102</v>
      </c>
      <c r="J16" s="19">
        <v>1.284298775672343</v>
      </c>
      <c r="K16" s="19">
        <v>1.177071009466125</v>
      </c>
      <c r="L16" s="19">
        <v>1.202621448024105</v>
      </c>
      <c r="M16" s="19">
        <v>1.240196894030878</v>
      </c>
      <c r="N16" s="19">
        <v>1.113133897827155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1076574.25</v>
      </c>
      <c r="C18" s="24">
        <f t="shared" si="2"/>
        <v>759998.4999999999</v>
      </c>
      <c r="D18" s="24">
        <f t="shared" si="2"/>
        <v>722826.3</v>
      </c>
      <c r="E18" s="24">
        <f t="shared" si="2"/>
        <v>210641.27000000002</v>
      </c>
      <c r="F18" s="24">
        <f t="shared" si="2"/>
        <v>664561.4199999999</v>
      </c>
      <c r="G18" s="24">
        <f t="shared" si="2"/>
        <v>924119.88</v>
      </c>
      <c r="H18" s="24">
        <f t="shared" si="2"/>
        <v>177275.17</v>
      </c>
      <c r="I18" s="24">
        <f t="shared" si="2"/>
        <v>739782.7100000001</v>
      </c>
      <c r="J18" s="24">
        <f t="shared" si="2"/>
        <v>665476.42</v>
      </c>
      <c r="K18" s="24">
        <f t="shared" si="2"/>
        <v>878420.42</v>
      </c>
      <c r="L18" s="24">
        <f t="shared" si="2"/>
        <v>819929.1299999999</v>
      </c>
      <c r="M18" s="24">
        <f t="shared" si="2"/>
        <v>412349.05000000005</v>
      </c>
      <c r="N18" s="24">
        <f t="shared" si="2"/>
        <v>208494.58000000005</v>
      </c>
      <c r="O18" s="24">
        <f>O19+O20+O21+O22+O23+O24+O25+O27</f>
        <v>8256930.789999999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789486.38</v>
      </c>
      <c r="C19" s="30">
        <f t="shared" si="3"/>
        <v>552867.51</v>
      </c>
      <c r="D19" s="30">
        <f t="shared" si="3"/>
        <v>521526.19</v>
      </c>
      <c r="E19" s="30">
        <f t="shared" si="3"/>
        <v>209706.23</v>
      </c>
      <c r="F19" s="30">
        <f t="shared" si="3"/>
        <v>448953.66</v>
      </c>
      <c r="G19" s="30">
        <f t="shared" si="3"/>
        <v>584596.25</v>
      </c>
      <c r="H19" s="30">
        <f t="shared" si="3"/>
        <v>97098.88</v>
      </c>
      <c r="I19" s="30">
        <f t="shared" si="3"/>
        <v>562581.97</v>
      </c>
      <c r="J19" s="30">
        <f t="shared" si="3"/>
        <v>479316.05</v>
      </c>
      <c r="K19" s="30">
        <f t="shared" si="3"/>
        <v>675286.23</v>
      </c>
      <c r="L19" s="30">
        <f t="shared" si="3"/>
        <v>613640.92</v>
      </c>
      <c r="M19" s="30">
        <f t="shared" si="3"/>
        <v>291533.77</v>
      </c>
      <c r="N19" s="30">
        <f t="shared" si="3"/>
        <v>169224.67</v>
      </c>
      <c r="O19" s="30">
        <f>SUM(B19:N19)</f>
        <v>5995818.709999999</v>
      </c>
    </row>
    <row r="20" spans="1:23" ht="18.75" customHeight="1">
      <c r="A20" s="26" t="s">
        <v>35</v>
      </c>
      <c r="B20" s="30">
        <f>IF(B16&lt;&gt;0,ROUND((B16-1)*B19,2),0)</f>
        <v>175937.47</v>
      </c>
      <c r="C20" s="30">
        <f aca="true" t="shared" si="4" ref="C20:N20">IF(C16&lt;&gt;0,ROUND((C16-1)*C19,2),0)</f>
        <v>144793.65</v>
      </c>
      <c r="D20" s="30">
        <f t="shared" si="4"/>
        <v>153388.04</v>
      </c>
      <c r="E20" s="30">
        <f t="shared" si="4"/>
        <v>-18911.33</v>
      </c>
      <c r="F20" s="30">
        <f t="shared" si="4"/>
        <v>173363.92</v>
      </c>
      <c r="G20" s="30">
        <f t="shared" si="4"/>
        <v>258017.77</v>
      </c>
      <c r="H20" s="30">
        <f t="shared" si="4"/>
        <v>67660.06</v>
      </c>
      <c r="I20" s="30">
        <f t="shared" si="4"/>
        <v>101575.16</v>
      </c>
      <c r="J20" s="30">
        <f t="shared" si="4"/>
        <v>136268.97</v>
      </c>
      <c r="K20" s="30">
        <f t="shared" si="4"/>
        <v>119573.61</v>
      </c>
      <c r="L20" s="30">
        <f t="shared" si="4"/>
        <v>124336.81</v>
      </c>
      <c r="M20" s="30">
        <f t="shared" si="4"/>
        <v>70025.51</v>
      </c>
      <c r="N20" s="30">
        <f t="shared" si="4"/>
        <v>19145.05</v>
      </c>
      <c r="O20" s="30">
        <f aca="true" t="shared" si="5" ref="O19:O27">SUM(B20:N20)</f>
        <v>1525174.6900000002</v>
      </c>
      <c r="W20" s="62"/>
    </row>
    <row r="21" spans="1:15" ht="18.75" customHeight="1">
      <c r="A21" s="26" t="s">
        <v>36</v>
      </c>
      <c r="B21" s="30">
        <v>44738</v>
      </c>
      <c r="C21" s="30">
        <v>32680.32</v>
      </c>
      <c r="D21" s="30">
        <v>20731.45</v>
      </c>
      <c r="E21" s="30">
        <v>8682.44</v>
      </c>
      <c r="F21" s="30">
        <v>21625.99</v>
      </c>
      <c r="G21" s="30">
        <v>35456.32</v>
      </c>
      <c r="H21" s="30">
        <v>4372.33</v>
      </c>
      <c r="I21" s="30">
        <v>30314.06</v>
      </c>
      <c r="J21" s="30">
        <v>28172.71</v>
      </c>
      <c r="K21" s="30">
        <v>38602.49</v>
      </c>
      <c r="L21" s="30">
        <v>37292.19</v>
      </c>
      <c r="M21" s="30">
        <v>18734.73</v>
      </c>
      <c r="N21" s="30">
        <v>9277.67</v>
      </c>
      <c r="O21" s="30">
        <f t="shared" si="5"/>
        <v>330680.69999999995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70</v>
      </c>
      <c r="B24" s="30">
        <v>1260.92</v>
      </c>
      <c r="C24" s="30">
        <v>911.82</v>
      </c>
      <c r="D24" s="30">
        <v>857.11</v>
      </c>
      <c r="E24" s="30">
        <v>250.1</v>
      </c>
      <c r="F24" s="30">
        <v>789.38</v>
      </c>
      <c r="G24" s="30">
        <v>1094.19</v>
      </c>
      <c r="H24" s="30">
        <v>208.42</v>
      </c>
      <c r="I24" s="30">
        <v>864.93</v>
      </c>
      <c r="J24" s="30">
        <v>794.59</v>
      </c>
      <c r="K24" s="30">
        <v>1039.48</v>
      </c>
      <c r="L24" s="30">
        <v>966.53</v>
      </c>
      <c r="M24" s="30">
        <v>474.15</v>
      </c>
      <c r="N24" s="30">
        <v>257.89</v>
      </c>
      <c r="O24" s="30">
        <f t="shared" si="5"/>
        <v>9769.51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721.21</v>
      </c>
      <c r="M25" s="30">
        <v>408.2</v>
      </c>
      <c r="N25" s="30">
        <v>213.89</v>
      </c>
      <c r="O25" s="30">
        <f t="shared" si="5"/>
        <v>7557.71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>+B30+B32+B52+B53+B56-B57</f>
        <v>-60379.119999999995</v>
      </c>
      <c r="C29" s="30">
        <f>+C30+C32+C52+C53+C56-C57</f>
        <v>-60365.11</v>
      </c>
      <c r="D29" s="30">
        <f>+D30+D32+D52+D53+D56-D57</f>
        <v>-49047.7</v>
      </c>
      <c r="E29" s="30">
        <f>+E30+E32+E52+E53+E56-E57</f>
        <v>-9873.91</v>
      </c>
      <c r="F29" s="30">
        <f>+F30+F32+F52+F53+F56-F57</f>
        <v>-36069.44</v>
      </c>
      <c r="G29" s="30">
        <f>+G30+G32+G52+G53+G56-G57</f>
        <v>-52073.18</v>
      </c>
      <c r="H29" s="30">
        <f>+H30+H32+H52+H53+H56-H57</f>
        <v>-9272.53</v>
      </c>
      <c r="I29" s="30">
        <f>+I30+I32+I52+I53+I56-I57</f>
        <v>-64002.75</v>
      </c>
      <c r="J29" s="30">
        <f>+J30+J32+J52+J53+J56-J57</f>
        <v>-44938.02</v>
      </c>
      <c r="K29" s="30">
        <f>+K30+K32+K52+K53+K56-K57</f>
        <v>-40386.16</v>
      </c>
      <c r="L29" s="30">
        <f>+L30+L32+L52+L53+L56-L57</f>
        <v>-34823.73</v>
      </c>
      <c r="M29" s="30">
        <f>+M30+M32+M52+M53+M56-M57</f>
        <v>-19334.56</v>
      </c>
      <c r="N29" s="30">
        <f>+N30+N32+N52+N53+N56-N57</f>
        <v>-15487.77</v>
      </c>
      <c r="O29" s="30">
        <f>+O30+O32+O52+O53+O56-O57</f>
        <v>-496053.98</v>
      </c>
    </row>
    <row r="30" spans="1:15" ht="18.75" customHeight="1">
      <c r="A30" s="26" t="s">
        <v>39</v>
      </c>
      <c r="B30" s="31">
        <f>+B31</f>
        <v>-53367.6</v>
      </c>
      <c r="C30" s="31">
        <f>+C31</f>
        <v>-55294.8</v>
      </c>
      <c r="D30" s="31">
        <f aca="true" t="shared" si="6" ref="D30:O30">+D31</f>
        <v>-44281.6</v>
      </c>
      <c r="E30" s="31">
        <f t="shared" si="6"/>
        <v>-8483.2</v>
      </c>
      <c r="F30" s="31">
        <f t="shared" si="6"/>
        <v>-31680</v>
      </c>
      <c r="G30" s="31">
        <f t="shared" si="6"/>
        <v>-45988.8</v>
      </c>
      <c r="H30" s="31">
        <f t="shared" si="6"/>
        <v>-8113.6</v>
      </c>
      <c r="I30" s="31">
        <f t="shared" si="6"/>
        <v>-59193.2</v>
      </c>
      <c r="J30" s="31">
        <f t="shared" si="6"/>
        <v>-40519.6</v>
      </c>
      <c r="K30" s="31">
        <f t="shared" si="6"/>
        <v>-34606</v>
      </c>
      <c r="L30" s="31">
        <f t="shared" si="6"/>
        <v>-29449.2</v>
      </c>
      <c r="M30" s="31">
        <f t="shared" si="6"/>
        <v>-16698</v>
      </c>
      <c r="N30" s="31">
        <f t="shared" si="6"/>
        <v>-14053.6</v>
      </c>
      <c r="O30" s="31">
        <f t="shared" si="6"/>
        <v>-441729.19999999995</v>
      </c>
    </row>
    <row r="31" spans="1:26" ht="18.75" customHeight="1">
      <c r="A31" s="27" t="s">
        <v>40</v>
      </c>
      <c r="B31" s="16">
        <f>ROUND((-B9)*$G$3,2)</f>
        <v>-53367.6</v>
      </c>
      <c r="C31" s="16">
        <f aca="true" t="shared" si="7" ref="C31:N31">ROUND((-C9)*$G$3,2)</f>
        <v>-55294.8</v>
      </c>
      <c r="D31" s="16">
        <f t="shared" si="7"/>
        <v>-44281.6</v>
      </c>
      <c r="E31" s="16">
        <f t="shared" si="7"/>
        <v>-8483.2</v>
      </c>
      <c r="F31" s="16">
        <f t="shared" si="7"/>
        <v>-31680</v>
      </c>
      <c r="G31" s="16">
        <f t="shared" si="7"/>
        <v>-45988.8</v>
      </c>
      <c r="H31" s="16">
        <f t="shared" si="7"/>
        <v>-8113.6</v>
      </c>
      <c r="I31" s="16">
        <f t="shared" si="7"/>
        <v>-59193.2</v>
      </c>
      <c r="J31" s="16">
        <f t="shared" si="7"/>
        <v>-40519.6</v>
      </c>
      <c r="K31" s="16">
        <f t="shared" si="7"/>
        <v>-34606</v>
      </c>
      <c r="L31" s="16">
        <f t="shared" si="7"/>
        <v>-29449.2</v>
      </c>
      <c r="M31" s="16">
        <f t="shared" si="7"/>
        <v>-16698</v>
      </c>
      <c r="N31" s="16">
        <f t="shared" si="7"/>
        <v>-14053.6</v>
      </c>
      <c r="O31" s="32">
        <f aca="true" t="shared" si="8" ref="O31:O57">SUM(B31:N31)</f>
        <v>-441729.19999999995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-7011.52</v>
      </c>
      <c r="C32" s="31">
        <f aca="true" t="shared" si="9" ref="C32:O32">SUM(C33:C50)</f>
        <v>-5070.31</v>
      </c>
      <c r="D32" s="31">
        <f t="shared" si="9"/>
        <v>-4766.1</v>
      </c>
      <c r="E32" s="31">
        <f t="shared" si="9"/>
        <v>-1390.71</v>
      </c>
      <c r="F32" s="31">
        <f t="shared" si="9"/>
        <v>-4389.44</v>
      </c>
      <c r="G32" s="31">
        <f t="shared" si="9"/>
        <v>-6084.38</v>
      </c>
      <c r="H32" s="31">
        <f t="shared" si="9"/>
        <v>-1158.93</v>
      </c>
      <c r="I32" s="31">
        <f t="shared" si="9"/>
        <v>-4809.55</v>
      </c>
      <c r="J32" s="31">
        <f t="shared" si="9"/>
        <v>-4418.42</v>
      </c>
      <c r="K32" s="31">
        <f t="shared" si="9"/>
        <v>-5780.16</v>
      </c>
      <c r="L32" s="31">
        <f t="shared" si="9"/>
        <v>-5374.53</v>
      </c>
      <c r="M32" s="31">
        <f t="shared" si="9"/>
        <v>-2636.56</v>
      </c>
      <c r="N32" s="31">
        <f t="shared" si="9"/>
        <v>-1434.17</v>
      </c>
      <c r="O32" s="31">
        <f t="shared" si="9"/>
        <v>-54324.78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-7011.52</v>
      </c>
      <c r="C41" s="33">
        <v>-5070.31</v>
      </c>
      <c r="D41" s="33">
        <v>-4766.1</v>
      </c>
      <c r="E41" s="33">
        <v>-1390.71</v>
      </c>
      <c r="F41" s="33">
        <v>-4389.44</v>
      </c>
      <c r="G41" s="33">
        <v>-6084.38</v>
      </c>
      <c r="H41" s="33">
        <v>-1158.93</v>
      </c>
      <c r="I41" s="33">
        <v>-4809.55</v>
      </c>
      <c r="J41" s="33">
        <v>-4418.42</v>
      </c>
      <c r="K41" s="33">
        <v>-5780.16</v>
      </c>
      <c r="L41" s="33">
        <v>-5374.53</v>
      </c>
      <c r="M41" s="33">
        <v>-2636.56</v>
      </c>
      <c r="N41" s="33">
        <v>-1434.17</v>
      </c>
      <c r="O41" s="33">
        <f t="shared" si="8"/>
        <v>-54324.78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1" ref="B55:N55">+B18+B29</f>
        <v>1016195.13</v>
      </c>
      <c r="C55" s="36">
        <f t="shared" si="11"/>
        <v>699633.3899999999</v>
      </c>
      <c r="D55" s="36">
        <f t="shared" si="11"/>
        <v>673778.6000000001</v>
      </c>
      <c r="E55" s="36">
        <f t="shared" si="11"/>
        <v>200767.36000000002</v>
      </c>
      <c r="F55" s="36">
        <f t="shared" si="11"/>
        <v>628491.98</v>
      </c>
      <c r="G55" s="36">
        <f t="shared" si="11"/>
        <v>872046.7</v>
      </c>
      <c r="H55" s="36">
        <f t="shared" si="11"/>
        <v>168002.64</v>
      </c>
      <c r="I55" s="36">
        <f t="shared" si="11"/>
        <v>675779.9600000001</v>
      </c>
      <c r="J55" s="36">
        <f t="shared" si="11"/>
        <v>620538.4</v>
      </c>
      <c r="K55" s="36">
        <f t="shared" si="11"/>
        <v>838034.26</v>
      </c>
      <c r="L55" s="36">
        <f t="shared" si="11"/>
        <v>785105.3999999999</v>
      </c>
      <c r="M55" s="36">
        <f t="shared" si="11"/>
        <v>393014.49000000005</v>
      </c>
      <c r="N55" s="36">
        <f t="shared" si="11"/>
        <v>193006.81000000006</v>
      </c>
      <c r="O55" s="36">
        <f>SUM(B55:N55)</f>
        <v>7764395.120000001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2" ref="B61:O61">SUM(B62:B72)</f>
        <v>1016195.12</v>
      </c>
      <c r="C61" s="51">
        <f t="shared" si="12"/>
        <v>699633.39</v>
      </c>
      <c r="D61" s="51">
        <f t="shared" si="12"/>
        <v>673778.61</v>
      </c>
      <c r="E61" s="51">
        <f t="shared" si="12"/>
        <v>200767.36</v>
      </c>
      <c r="F61" s="51">
        <f t="shared" si="12"/>
        <v>628491.98</v>
      </c>
      <c r="G61" s="51">
        <f t="shared" si="12"/>
        <v>872046.7</v>
      </c>
      <c r="H61" s="51">
        <f t="shared" si="12"/>
        <v>168002.64</v>
      </c>
      <c r="I61" s="51">
        <f t="shared" si="12"/>
        <v>675779.96</v>
      </c>
      <c r="J61" s="51">
        <f t="shared" si="12"/>
        <v>620538.39</v>
      </c>
      <c r="K61" s="51">
        <f t="shared" si="12"/>
        <v>838034.27</v>
      </c>
      <c r="L61" s="51">
        <f t="shared" si="12"/>
        <v>785105.4</v>
      </c>
      <c r="M61" s="51">
        <f t="shared" si="12"/>
        <v>393014.49</v>
      </c>
      <c r="N61" s="51">
        <f t="shared" si="12"/>
        <v>193006.81</v>
      </c>
      <c r="O61" s="36">
        <f t="shared" si="12"/>
        <v>7764395.119999999</v>
      </c>
      <c r="Q61"/>
    </row>
    <row r="62" spans="1:18" ht="18.75" customHeight="1">
      <c r="A62" s="26" t="s">
        <v>55</v>
      </c>
      <c r="B62" s="51">
        <v>832853.02</v>
      </c>
      <c r="C62" s="51">
        <v>500055.82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1332908.84</v>
      </c>
      <c r="P62"/>
      <c r="Q62"/>
      <c r="R62" s="43"/>
    </row>
    <row r="63" spans="1:16" ht="18.75" customHeight="1">
      <c r="A63" s="26" t="s">
        <v>56</v>
      </c>
      <c r="B63" s="51">
        <v>183342.1</v>
      </c>
      <c r="C63" s="51">
        <v>199577.57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382919.67000000004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673778.61</v>
      </c>
      <c r="E64" s="52">
        <v>0</v>
      </c>
      <c r="F64" s="52">
        <v>0</v>
      </c>
      <c r="G64" s="52">
        <v>0</v>
      </c>
      <c r="H64" s="51">
        <v>168002.64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841781.25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200767.36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200767.36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628491.98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628491.98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872046.7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872046.7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675779.96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675779.96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620538.39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620538.39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838034.27</v>
      </c>
      <c r="L70" s="31">
        <v>785105.4</v>
      </c>
      <c r="M70" s="52">
        <v>0</v>
      </c>
      <c r="N70" s="52">
        <v>0</v>
      </c>
      <c r="O70" s="36">
        <f t="shared" si="13"/>
        <v>1623139.67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393014.49</v>
      </c>
      <c r="N71" s="52">
        <v>0</v>
      </c>
      <c r="O71" s="36">
        <f t="shared" si="13"/>
        <v>393014.49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193006.81</v>
      </c>
      <c r="O72" s="55">
        <f t="shared" si="13"/>
        <v>193006.81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2022-08-19T18:41:39Z</dcterms:modified>
  <cp:category/>
  <cp:version/>
  <cp:contentType/>
  <cp:contentStatus/>
</cp:coreProperties>
</file>