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<sst xmlns="http://schemas.openxmlformats.org/spreadsheetml/2006/main" count="76" uniqueCount="75">
  <si>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</si>
  <si>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</si>
  <si>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</si>
  <si>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</si>
  <si>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</si>
  <si>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</si>
  <si>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</si>
  <si>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</si>
  <si>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</si>
  <si>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</si>
  <si>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</si>
  <si>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</si>
  <si>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</si>
  <si>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</si>
  <si>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</si>
  <si>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</si>
  <si>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</si>
  <si>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</si>
  <si>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</si>
  <si>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</si>
  <si>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</si>
  <si>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</si>
  <si>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</si>
  <si>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</si>
  <si>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</si>
  <si>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</si>
  <si>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</si>
  <si>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</si>
  <si>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</si>
  <si>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</si>
  <si>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</si>
  <si>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</si>
  <si>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</si>
  <si>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</si>
  <si>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</si>
  <si>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</si>
  <si>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</si>
  <si>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</si>
  <si>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</si>
  <si>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</si>
  <si>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</si>
  <si>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</si>
  <si>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</si>
  <si>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</si>
  <si>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</si>
  <si>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</si>
  <si>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</si>
  <si>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</si>
  <si>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</si>
  <si>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</si>
  <si>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</si>
  <si>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</si>
  <si>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</si>
  <si>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</si>
  <si>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</si>
  <si>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</si>
  <si>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</si>
  <si>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</si>
  <si>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</si>
  <si>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</si>
  <si>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</si>
  <si>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</si>
  <si>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</si>
  <si>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</si>
  <si>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</si>
  <si>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</si>
  <si>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26/08/22 - VENCIMENTO 02/09/22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</si>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</sst>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330621</v>
      </c>
      <c r="C7" s="47">
        <f t="shared" si="0"/>
        <v>272206</v>
      </c>
      <c r="D7" s="47">
        <f t="shared" si="0"/>
        <v>340333</v>
      </c>
      <c r="E7" s="47">
        <f t="shared" si="0"/>
        <v>182039</v>
      </c>
      <c r="F7" s="47">
        <f t="shared" si="0"/>
        <v>229469</v>
      </c>
      <c r="G7" s="47">
        <f t="shared" si="0"/>
        <v>226370</v>
      </c>
      <c r="H7" s="47">
        <f t="shared" si="0"/>
        <v>265383</v>
      </c>
      <c r="I7" s="47">
        <f t="shared" si="0"/>
        <v>373924</v>
      </c>
      <c r="J7" s="47">
        <f t="shared" si="0"/>
        <v>122238</v>
      </c>
      <c r="K7" s="47">
        <f t="shared" si="0"/>
        <v>2342583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18202</v>
      </c>
      <c r="C8" s="45">
        <f t="shared" si="1"/>
        <v>17961</v>
      </c>
      <c r="D8" s="45">
        <f t="shared" si="1"/>
        <v>18077</v>
      </c>
      <c r="E8" s="45">
        <f t="shared" si="1"/>
        <v>11717</v>
      </c>
      <c r="F8" s="45">
        <f t="shared" si="1"/>
        <v>13662</v>
      </c>
      <c r="G8" s="45">
        <f t="shared" si="1"/>
        <v>7046</v>
      </c>
      <c r="H8" s="45">
        <f t="shared" si="1"/>
        <v>6591</v>
      </c>
      <c r="I8" s="45">
        <f t="shared" si="1"/>
        <v>19466</v>
      </c>
      <c r="J8" s="45">
        <f t="shared" si="1"/>
        <v>3984</v>
      </c>
      <c r="K8" s="38">
        <f>SUM(B8:J8)</f>
        <v>116706</v>
      </c>
      <c r="L8"/>
      <c r="M8"/>
      <c r="N8"/>
    </row>
    <row r="9" spans="1:14" ht="16.5" customHeight="1">
      <c r="A9" s="22" t="s">
        <v>32</v>
      </c>
      <c r="B9" s="45">
        <v>18158</v>
      </c>
      <c r="C9" s="45">
        <v>17957</v>
      </c>
      <c r="D9" s="45">
        <v>18068</v>
      </c>
      <c r="E9" s="45">
        <v>11586</v>
      </c>
      <c r="F9" s="45">
        <v>13635</v>
      </c>
      <c r="G9" s="45">
        <v>7044</v>
      </c>
      <c r="H9" s="45">
        <v>6591</v>
      </c>
      <c r="I9" s="45">
        <v>19390</v>
      </c>
      <c r="J9" s="45">
        <v>3984</v>
      </c>
      <c r="K9" s="38">
        <f>SUM(B9:J9)</f>
        <v>116413</v>
      </c>
      <c r="L9"/>
      <c r="M9"/>
      <c r="N9"/>
    </row>
    <row r="10" spans="1:14" ht="16.5" customHeight="1">
      <c r="A10" s="22" t="s">
        <v>31</v>
      </c>
      <c r="B10" s="45">
        <v>44</v>
      </c>
      <c r="C10" s="45">
        <v>4</v>
      </c>
      <c r="D10" s="45">
        <v>9</v>
      </c>
      <c r="E10" s="45">
        <v>131</v>
      </c>
      <c r="F10" s="45">
        <v>27</v>
      </c>
      <c r="G10" s="45">
        <v>2</v>
      </c>
      <c r="H10" s="45">
        <v>0</v>
      </c>
      <c r="I10" s="45">
        <v>76</v>
      </c>
      <c r="J10" s="45">
        <v>0</v>
      </c>
      <c r="K10" s="38">
        <f>SUM(B10:J10)</f>
        <v>293</v>
      </c>
      <c r="L10"/>
      <c r="M10"/>
      <c r="N10"/>
    </row>
    <row r="11" spans="1:14" ht="16.5" customHeight="1">
      <c r="A11" s="44" t="s">
        <v>30</v>
      </c>
      <c r="B11" s="43">
        <v>312419</v>
      </c>
      <c r="C11" s="43">
        <v>254245</v>
      </c>
      <c r="D11" s="43">
        <v>322256</v>
      </c>
      <c r="E11" s="43">
        <v>170322</v>
      </c>
      <c r="F11" s="43">
        <v>215807</v>
      </c>
      <c r="G11" s="43">
        <v>219324</v>
      </c>
      <c r="H11" s="43">
        <v>258792</v>
      </c>
      <c r="I11" s="43">
        <v>354458</v>
      </c>
      <c r="J11" s="43">
        <v>118254</v>
      </c>
      <c r="K11" s="38">
        <f>SUM(B11:J11)</f>
        <v>2225877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8">
        <f>SUM(B14:J14)</f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1.15146947444246</v>
      </c>
      <c r="C16" s="39">
        <v>1.208002543996932</v>
      </c>
      <c r="D16" s="39">
        <v>1.071476294316803</v>
      </c>
      <c r="E16" s="39">
        <v>1.403587223961057</v>
      </c>
      <c r="F16" s="39">
        <v>1.071393081076918</v>
      </c>
      <c r="G16" s="39">
        <v>1.175649302660257</v>
      </c>
      <c r="H16" s="39">
        <v>1.132500992834154</v>
      </c>
      <c r="I16" s="39">
        <v>1.104858843954424</v>
      </c>
      <c r="J16" s="39">
        <v>1.06228714013606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1763130.14</v>
      </c>
      <c r="C18" s="36">
        <f aca="true" t="shared" si="2" ref="C18:J18">SUM(C19:C27)</f>
        <v>1678925.9700000002</v>
      </c>
      <c r="D18" s="36">
        <f t="shared" si="2"/>
        <v>2057636.17</v>
      </c>
      <c r="E18" s="36">
        <f t="shared" si="2"/>
        <v>1255047.9800000002</v>
      </c>
      <c r="F18" s="36">
        <f t="shared" si="2"/>
        <v>1280257.07</v>
      </c>
      <c r="G18" s="36">
        <f t="shared" si="2"/>
        <v>1389976.7400000002</v>
      </c>
      <c r="H18" s="36">
        <f t="shared" si="2"/>
        <v>1262084.77</v>
      </c>
      <c r="I18" s="36">
        <f t="shared" si="2"/>
        <v>1766070.6700000002</v>
      </c>
      <c r="J18" s="36">
        <f t="shared" si="2"/>
        <v>615097.37</v>
      </c>
      <c r="K18" s="36">
        <f>SUM(B18:J18)</f>
        <v>13068226.879999999</v>
      </c>
      <c r="L18"/>
      <c r="M18"/>
      <c r="N18"/>
    </row>
    <row r="19" spans="1:14" ht="16.5" customHeight="1">
      <c r="A19" s="35" t="s">
        <v>27</v>
      </c>
      <c r="B19" s="61">
        <f>ROUND((B13+B14)*B7,2)</f>
        <v>1484851.97</v>
      </c>
      <c r="C19" s="61">
        <f aca="true" t="shared" si="3" ref="C19:J19">ROUND((C13+C14)*C7,2)</f>
        <v>1343037.18</v>
      </c>
      <c r="D19" s="61">
        <f t="shared" si="3"/>
        <v>1861451.34</v>
      </c>
      <c r="E19" s="61">
        <f t="shared" si="3"/>
        <v>865668.26</v>
      </c>
      <c r="F19" s="61">
        <f t="shared" si="3"/>
        <v>1154779.8</v>
      </c>
      <c r="G19" s="61">
        <f t="shared" si="3"/>
        <v>1150729.26</v>
      </c>
      <c r="H19" s="61">
        <f t="shared" si="3"/>
        <v>1074137.69</v>
      </c>
      <c r="I19" s="61">
        <f t="shared" si="3"/>
        <v>1528788.27</v>
      </c>
      <c r="J19" s="61">
        <f t="shared" si="3"/>
        <v>565497.44</v>
      </c>
      <c r="K19" s="30">
        <f>SUM(B19:J19)</f>
        <v>11028941.209999999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224909.75</v>
      </c>
      <c r="C20" s="30">
        <f t="shared" si="4"/>
        <v>279355.15</v>
      </c>
      <c r="D20" s="30">
        <f t="shared" si="4"/>
        <v>133049.64</v>
      </c>
      <c r="E20" s="30">
        <f t="shared" si="4"/>
        <v>349372.65</v>
      </c>
      <c r="F20" s="30">
        <f t="shared" si="4"/>
        <v>82443.29</v>
      </c>
      <c r="G20" s="30">
        <f t="shared" si="4"/>
        <v>202124.79</v>
      </c>
      <c r="H20" s="30">
        <f t="shared" si="4"/>
        <v>142324.31</v>
      </c>
      <c r="I20" s="30">
        <f t="shared" si="4"/>
        <v>160306.97</v>
      </c>
      <c r="J20" s="30">
        <f t="shared" si="4"/>
        <v>35223.22</v>
      </c>
      <c r="K20" s="30">
        <f aca="true" t="shared" si="5" ref="K18:K26">SUM(B20:J20)</f>
        <v>1609109.77</v>
      </c>
      <c r="L20"/>
      <c r="M20"/>
      <c r="N20"/>
    </row>
    <row r="21" spans="1:14" ht="16.5" customHeight="1">
      <c r="A21" s="18" t="s">
        <v>25</v>
      </c>
      <c r="B21" s="30">
        <v>49118.17</v>
      </c>
      <c r="C21" s="30">
        <v>50735.58</v>
      </c>
      <c r="D21" s="30">
        <v>55111.9</v>
      </c>
      <c r="E21" s="30">
        <v>34856.2</v>
      </c>
      <c r="F21" s="30">
        <v>39543.76</v>
      </c>
      <c r="G21" s="30">
        <v>33464.55</v>
      </c>
      <c r="H21" s="30">
        <v>40325.81</v>
      </c>
      <c r="I21" s="30">
        <v>70946.11</v>
      </c>
      <c r="J21" s="30">
        <v>18390.28</v>
      </c>
      <c r="K21" s="30">
        <f t="shared" si="5"/>
        <v>392492.36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1320.84</v>
      </c>
      <c r="C24" s="30">
        <v>1258.32</v>
      </c>
      <c r="D24" s="30">
        <v>1542.28</v>
      </c>
      <c r="E24" s="30">
        <v>940.48</v>
      </c>
      <c r="F24" s="30">
        <v>958.72</v>
      </c>
      <c r="G24" s="30">
        <v>1042.08</v>
      </c>
      <c r="H24" s="30">
        <v>945.69</v>
      </c>
      <c r="I24" s="30">
        <v>1323.45</v>
      </c>
      <c r="J24" s="30">
        <v>461.12</v>
      </c>
      <c r="K24" s="30">
        <f t="shared" si="5"/>
        <v>9792.980000000001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949.59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6302.58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-167875.69</v>
      </c>
      <c r="C29" s="30">
        <f t="shared" si="6"/>
        <v>-95473.49</v>
      </c>
      <c r="D29" s="30">
        <f t="shared" si="6"/>
        <v>-137615.31999999995</v>
      </c>
      <c r="E29" s="30">
        <f t="shared" si="6"/>
        <v>-135200.07</v>
      </c>
      <c r="F29" s="30">
        <f t="shared" si="6"/>
        <v>-73490.45</v>
      </c>
      <c r="G29" s="30">
        <f t="shared" si="6"/>
        <v>-170119.50999999998</v>
      </c>
      <c r="H29" s="30">
        <f t="shared" si="6"/>
        <v>-52817.34999999997</v>
      </c>
      <c r="I29" s="30">
        <f t="shared" si="6"/>
        <v>-123115.08</v>
      </c>
      <c r="J29" s="30">
        <f t="shared" si="6"/>
        <v>-36621.1</v>
      </c>
      <c r="K29" s="30">
        <f aca="true" t="shared" si="7" ref="K29:K37">SUM(B29:J29)</f>
        <v>-992328.0599999998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-157691</v>
      </c>
      <c r="C30" s="30">
        <f t="shared" si="8"/>
        <v>-86810.8</v>
      </c>
      <c r="D30" s="30">
        <f t="shared" si="8"/>
        <v>-102536.29999999999</v>
      </c>
      <c r="E30" s="30">
        <f t="shared" si="8"/>
        <v>-129970.4</v>
      </c>
      <c r="F30" s="30">
        <f t="shared" si="8"/>
        <v>-59994</v>
      </c>
      <c r="G30" s="30">
        <f t="shared" si="8"/>
        <v>-129994.23999999999</v>
      </c>
      <c r="H30" s="30">
        <f t="shared" si="8"/>
        <v>-47491.12</v>
      </c>
      <c r="I30" s="30">
        <f t="shared" si="8"/>
        <v>-114171.88</v>
      </c>
      <c r="J30" s="30">
        <f t="shared" si="8"/>
        <v>-26431.75</v>
      </c>
      <c r="K30" s="30">
        <f t="shared" si="7"/>
        <v>-855091.49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-79895.2</v>
      </c>
      <c r="C31" s="30">
        <f aca="true" t="shared" si="9" ref="C31:J31">-ROUND((C9)*$E$3,2)</f>
        <v>-79010.8</v>
      </c>
      <c r="D31" s="30">
        <f t="shared" si="9"/>
        <v>-79499.2</v>
      </c>
      <c r="E31" s="30">
        <f t="shared" si="9"/>
        <v>-50978.4</v>
      </c>
      <c r="F31" s="30">
        <f t="shared" si="9"/>
        <v>-59994</v>
      </c>
      <c r="G31" s="30">
        <f t="shared" si="9"/>
        <v>-30993.6</v>
      </c>
      <c r="H31" s="30">
        <f t="shared" si="9"/>
        <v>-29000.4</v>
      </c>
      <c r="I31" s="30">
        <f t="shared" si="9"/>
        <v>-85316</v>
      </c>
      <c r="J31" s="30">
        <f t="shared" si="9"/>
        <v>-17529.6</v>
      </c>
      <c r="K31" s="30">
        <f t="shared" si="7"/>
        <v>-512217.2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-77795.8</v>
      </c>
      <c r="C34" s="30">
        <v>-7800</v>
      </c>
      <c r="D34" s="30">
        <v>-23037.1</v>
      </c>
      <c r="E34" s="30">
        <v>-78992</v>
      </c>
      <c r="F34" s="26">
        <v>0</v>
      </c>
      <c r="G34" s="30">
        <v>-99000.64</v>
      </c>
      <c r="H34" s="30">
        <v>-18490.72</v>
      </c>
      <c r="I34" s="30">
        <v>-28855.88</v>
      </c>
      <c r="J34" s="30">
        <v>-8902.15</v>
      </c>
      <c r="K34" s="30">
        <f t="shared" si="7"/>
        <v>-342874.29000000004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-10184.69</v>
      </c>
      <c r="C35" s="27">
        <f t="shared" si="10"/>
        <v>-8662.69</v>
      </c>
      <c r="D35" s="27">
        <f t="shared" si="10"/>
        <v>-35079.01999999995</v>
      </c>
      <c r="E35" s="27">
        <f t="shared" si="10"/>
        <v>-5229.67</v>
      </c>
      <c r="F35" s="27">
        <f t="shared" si="10"/>
        <v>-13496.45</v>
      </c>
      <c r="G35" s="27">
        <f t="shared" si="10"/>
        <v>-40125.27</v>
      </c>
      <c r="H35" s="27">
        <f t="shared" si="10"/>
        <v>-5326.229999999968</v>
      </c>
      <c r="I35" s="27">
        <f t="shared" si="10"/>
        <v>-8943.2</v>
      </c>
      <c r="J35" s="27">
        <f t="shared" si="10"/>
        <v>-10189.35</v>
      </c>
      <c r="K35" s="30">
        <f t="shared" si="7"/>
        <v>-137236.56999999992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-2839.98</v>
      </c>
      <c r="C37" s="27">
        <v>-1665.66</v>
      </c>
      <c r="D37" s="27">
        <v>-4120.5</v>
      </c>
      <c r="E37" s="27">
        <v>0</v>
      </c>
      <c r="F37" s="27">
        <v>-8165.38</v>
      </c>
      <c r="G37" s="27">
        <v>-34330.63</v>
      </c>
      <c r="H37" s="27">
        <v>-67.59</v>
      </c>
      <c r="I37" s="27">
        <v>-1584</v>
      </c>
      <c r="J37" s="27">
        <v>-1145.62</v>
      </c>
      <c r="K37" s="30">
        <f t="shared" si="7"/>
        <v>-53919.35999999999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-7344.71</v>
      </c>
      <c r="C45" s="17">
        <v>-6997.03</v>
      </c>
      <c r="D45" s="17">
        <v>-8576.07</v>
      </c>
      <c r="E45" s="17">
        <v>-5229.67</v>
      </c>
      <c r="F45" s="17">
        <v>-5331.07</v>
      </c>
      <c r="G45" s="17">
        <v>-5794.64</v>
      </c>
      <c r="H45" s="17">
        <v>-5258.64</v>
      </c>
      <c r="I45" s="17">
        <v>-7359.2</v>
      </c>
      <c r="J45" s="17">
        <v>-2564.13</v>
      </c>
      <c r="K45" s="17">
        <f>SUM(B45:J45)</f>
        <v>-54455.15999999999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1595254.45</v>
      </c>
      <c r="C49" s="27">
        <f>IF(C18+C29+C50&lt;0,0,C18+C29+C50)</f>
        <v>1583452.4800000002</v>
      </c>
      <c r="D49" s="27">
        <f>IF(D18+D29+D50&lt;0,0,D18+D29+D50)</f>
        <v>1920020.85</v>
      </c>
      <c r="E49" s="27">
        <f>IF(E18+E29+E50&lt;0,0,E18+E29+E50)</f>
        <v>1119847.9100000001</v>
      </c>
      <c r="F49" s="27">
        <f>IF(F18+F29+F50&lt;0,0,F18+F29+F50)</f>
        <v>1206766.62</v>
      </c>
      <c r="G49" s="27">
        <f>IF(G18+G29+G50&lt;0,0,G18+G29+G50)</f>
        <v>1219857.2300000002</v>
      </c>
      <c r="H49" s="27">
        <f>IF(H18+H29+H50&lt;0,0,H18+H29+H50)</f>
        <v>1209267.4200000002</v>
      </c>
      <c r="I49" s="27">
        <f>IF(I18+I29+I50&lt;0,0,I18+I29+I50)</f>
        <v>1642955.59</v>
      </c>
      <c r="J49" s="27">
        <f>IF(J18+J29+J50&lt;0,0,J18+J29+J50)</f>
        <v>578476.27</v>
      </c>
      <c r="K49" s="20">
        <f>SUM(B49:J49)</f>
        <v>12075898.82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1595254.4600000002</v>
      </c>
      <c r="C55" s="10">
        <f t="shared" si="11"/>
        <v>1583452.48</v>
      </c>
      <c r="D55" s="10">
        <f t="shared" si="11"/>
        <v>1920020.86</v>
      </c>
      <c r="E55" s="10">
        <f t="shared" si="11"/>
        <v>1119847.91</v>
      </c>
      <c r="F55" s="10">
        <f t="shared" si="11"/>
        <v>1206766.61</v>
      </c>
      <c r="G55" s="10">
        <f t="shared" si="11"/>
        <v>1219857.23</v>
      </c>
      <c r="H55" s="10">
        <f t="shared" si="11"/>
        <v>1209267.43</v>
      </c>
      <c r="I55" s="10">
        <f>SUM(I56:I68)</f>
        <v>1642955.5899999999</v>
      </c>
      <c r="J55" s="10">
        <f t="shared" si="11"/>
        <v>578476.27</v>
      </c>
      <c r="K55" s="5">
        <f>SUM(K56:K68)</f>
        <v>12075898.84</v>
      </c>
      <c r="L55" s="9"/>
    </row>
    <row r="56" spans="1:11" ht="16.5" customHeight="1">
      <c r="A56" s="7" t="s">
        <v>57</v>
      </c>
      <c r="B56" s="8">
        <v>1394092.87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1394092.87</v>
      </c>
    </row>
    <row r="57" spans="1:11" ht="16.5" customHeight="1">
      <c r="A57" s="7" t="s">
        <v>58</v>
      </c>
      <c r="B57" s="8">
        <v>201161.59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201161.59</v>
      </c>
    </row>
    <row r="58" spans="1:11" ht="16.5" customHeight="1">
      <c r="A58" s="7" t="s">
        <v>4</v>
      </c>
      <c r="B58" s="6">
        <v>0</v>
      </c>
      <c r="C58" s="8">
        <v>1583452.48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1583452.48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1920020.86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1920020.86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1119847.91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1119847.91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1206766.61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1206766.61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1219857.23</v>
      </c>
      <c r="H62" s="6">
        <v>0</v>
      </c>
      <c r="I62" s="6">
        <v>0</v>
      </c>
      <c r="J62" s="6">
        <v>0</v>
      </c>
      <c r="K62" s="5">
        <f t="shared" si="12"/>
        <v>1219857.23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1209267.43</v>
      </c>
      <c r="I63" s="6">
        <v>0</v>
      </c>
      <c r="J63" s="6">
        <v>0</v>
      </c>
      <c r="K63" s="5">
        <f t="shared" si="12"/>
        <v>1209267.43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605429.13</v>
      </c>
      <c r="J65" s="6">
        <v>0</v>
      </c>
      <c r="K65" s="5">
        <f t="shared" si="12"/>
        <v>605429.13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1037526.46</v>
      </c>
      <c r="J66" s="6">
        <v>0</v>
      </c>
      <c r="K66" s="5">
        <f t="shared" si="12"/>
        <v>1037526.46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578476.27</v>
      </c>
      <c r="K67" s="5">
        <f t="shared" si="12"/>
        <v>578476.27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2022-09-02T12:31:28Z</dcterms:modified>
  <cp:category/>
  <cp:version/>
  <cp:contentType/>
  <cp:contentStatus/>
</cp:coreProperties>
</file>