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<sst xmlns="http://schemas.openxmlformats.org/spreadsheetml/2006/main" count="76" uniqueCount="75">
  <si>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</si>
  <si>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</si>
  <si>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</si>
  <si>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</si>
  <si>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</si>
  <si>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</si>
  <si>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</si>
  <si>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</si>
  <si>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</si>
  <si>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</si>
  <si>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</si>
  <si>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</si>
  <si>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</si>
  <si>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</si>
  <si>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</si>
  <si>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</si>
  <si>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</si>
  <si>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</si>
  <si>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</si>
  <si>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</si>
  <si>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</si>
  <si>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</si>
  <si>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</si>
  <si>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</si>
  <si>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</si>
  <si>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</si>
  <si>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</si>
  <si>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</si>
  <si>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</si>
  <si>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</si>
  <si>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</si>
  <si>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</si>
  <si>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</si>
  <si>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</si>
  <si>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</si>
  <si>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</si>
  <si>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</si>
  <si>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</si>
  <si>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</si>
  <si>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</si>
  <si>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</si>
  <si>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</si>
  <si>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</si>
  <si>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</si>
  <si>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</si>
  <si>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</si>
  <si>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</si>
  <si>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</si>
  <si>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</si>
  <si>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</si>
  <si>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</si>
  <si>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</si>
  <si>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</si>
  <si>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</si>
  <si>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</si>
  <si>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</si>
  <si>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</si>
  <si>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</si>
  <si>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</si>
  <si>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</si>
  <si>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</si>
  <si>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</si>
  <si>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</si>
  <si>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</si>
  <si>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</si>
  <si>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</si>
  <si>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25/08/22 - VENCIMENTO 01/09/22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</si>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</sst>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332906</v>
      </c>
      <c r="C7" s="47">
        <f t="shared" si="0"/>
        <v>282040</v>
      </c>
      <c r="D7" s="47">
        <f t="shared" si="0"/>
        <v>346015</v>
      </c>
      <c r="E7" s="47">
        <f t="shared" si="0"/>
        <v>186798</v>
      </c>
      <c r="F7" s="47">
        <f t="shared" si="0"/>
        <v>234202</v>
      </c>
      <c r="G7" s="47">
        <f t="shared" si="0"/>
        <v>228110</v>
      </c>
      <c r="H7" s="47">
        <f t="shared" si="0"/>
        <v>268747</v>
      </c>
      <c r="I7" s="47">
        <f t="shared" si="0"/>
        <v>385403</v>
      </c>
      <c r="J7" s="47">
        <f t="shared" si="0"/>
        <v>122274</v>
      </c>
      <c r="K7" s="47">
        <f t="shared" si="0"/>
        <v>2386495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17495</v>
      </c>
      <c r="C8" s="45">
        <f t="shared" si="1"/>
        <v>17569</v>
      </c>
      <c r="D8" s="45">
        <f t="shared" si="1"/>
        <v>17332</v>
      </c>
      <c r="E8" s="45">
        <f t="shared" si="1"/>
        <v>11935</v>
      </c>
      <c r="F8" s="45">
        <f t="shared" si="1"/>
        <v>13295</v>
      </c>
      <c r="G8" s="45">
        <f t="shared" si="1"/>
        <v>6573</v>
      </c>
      <c r="H8" s="45">
        <f t="shared" si="1"/>
        <v>5899</v>
      </c>
      <c r="I8" s="45">
        <f t="shared" si="1"/>
        <v>19441</v>
      </c>
      <c r="J8" s="45">
        <f t="shared" si="1"/>
        <v>4140</v>
      </c>
      <c r="K8" s="38">
        <f>SUM(B8:J8)</f>
        <v>113679</v>
      </c>
      <c r="L8"/>
      <c r="M8"/>
      <c r="N8"/>
    </row>
    <row r="9" spans="1:14" ht="16.5" customHeight="1">
      <c r="A9" s="22" t="s">
        <v>32</v>
      </c>
      <c r="B9" s="45">
        <v>17450</v>
      </c>
      <c r="C9" s="45">
        <v>17565</v>
      </c>
      <c r="D9" s="45">
        <v>17325</v>
      </c>
      <c r="E9" s="45">
        <v>11799</v>
      </c>
      <c r="F9" s="45">
        <v>13281</v>
      </c>
      <c r="G9" s="45">
        <v>6571</v>
      </c>
      <c r="H9" s="45">
        <v>5899</v>
      </c>
      <c r="I9" s="45">
        <v>19329</v>
      </c>
      <c r="J9" s="45">
        <v>4140</v>
      </c>
      <c r="K9" s="38">
        <f>SUM(B9:J9)</f>
        <v>113359</v>
      </c>
      <c r="L9"/>
      <c r="M9"/>
      <c r="N9"/>
    </row>
    <row r="10" spans="1:14" ht="16.5" customHeight="1">
      <c r="A10" s="22" t="s">
        <v>31</v>
      </c>
      <c r="B10" s="45">
        <v>45</v>
      </c>
      <c r="C10" s="45">
        <v>4</v>
      </c>
      <c r="D10" s="45">
        <v>7</v>
      </c>
      <c r="E10" s="45">
        <v>136</v>
      </c>
      <c r="F10" s="45">
        <v>14</v>
      </c>
      <c r="G10" s="45">
        <v>2</v>
      </c>
      <c r="H10" s="45">
        <v>0</v>
      </c>
      <c r="I10" s="45">
        <v>112</v>
      </c>
      <c r="J10" s="45">
        <v>0</v>
      </c>
      <c r="K10" s="38">
        <f>SUM(B10:J10)</f>
        <v>320</v>
      </c>
      <c r="L10"/>
      <c r="M10"/>
      <c r="N10"/>
    </row>
    <row r="11" spans="1:14" ht="16.5" customHeight="1">
      <c r="A11" s="44" t="s">
        <v>30</v>
      </c>
      <c r="B11" s="43">
        <v>315411</v>
      </c>
      <c r="C11" s="43">
        <v>264471</v>
      </c>
      <c r="D11" s="43">
        <v>328683</v>
      </c>
      <c r="E11" s="43">
        <v>174863</v>
      </c>
      <c r="F11" s="43">
        <v>220907</v>
      </c>
      <c r="G11" s="43">
        <v>221537</v>
      </c>
      <c r="H11" s="43">
        <v>262848</v>
      </c>
      <c r="I11" s="43">
        <v>365962</v>
      </c>
      <c r="J11" s="43">
        <v>118134</v>
      </c>
      <c r="K11" s="38">
        <f>SUM(B11:J11)</f>
        <v>2272816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8">
        <f>SUM(B14:J14)</f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1.156331434324122</v>
      </c>
      <c r="C16" s="39">
        <v>1.184621167146618</v>
      </c>
      <c r="D16" s="39">
        <v>1.066981608226793</v>
      </c>
      <c r="E16" s="39">
        <v>1.402139509317071</v>
      </c>
      <c r="F16" s="39">
        <v>1.062372351528207</v>
      </c>
      <c r="G16" s="39">
        <v>1.183332113431186</v>
      </c>
      <c r="H16" s="39">
        <v>1.135585176602092</v>
      </c>
      <c r="I16" s="39">
        <v>1.092940388892698</v>
      </c>
      <c r="J16" s="39">
        <v>1.070178745596613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1781947.8299999998</v>
      </c>
      <c r="C18" s="36">
        <f aca="true" t="shared" si="2" ref="C18:J18">SUM(C19:C27)</f>
        <v>1704691.5999999999</v>
      </c>
      <c r="D18" s="36">
        <f t="shared" si="2"/>
        <v>2082685.67</v>
      </c>
      <c r="E18" s="36">
        <f t="shared" si="2"/>
        <v>1284595.51</v>
      </c>
      <c r="F18" s="36">
        <f t="shared" si="2"/>
        <v>1294102.1099999999</v>
      </c>
      <c r="G18" s="36">
        <f t="shared" si="2"/>
        <v>1409069.4600000002</v>
      </c>
      <c r="H18" s="36">
        <f t="shared" si="2"/>
        <v>1281029.38</v>
      </c>
      <c r="I18" s="36">
        <f t="shared" si="2"/>
        <v>1800561.02</v>
      </c>
      <c r="J18" s="36">
        <f t="shared" si="2"/>
        <v>619989</v>
      </c>
      <c r="K18" s="36">
        <f>SUM(B18:J18)</f>
        <v>13258671.579999998</v>
      </c>
      <c r="L18"/>
      <c r="M18"/>
      <c r="N18"/>
    </row>
    <row r="19" spans="1:14" ht="16.5" customHeight="1">
      <c r="A19" s="35" t="s">
        <v>27</v>
      </c>
      <c r="B19" s="61">
        <f>ROUND((B13+B14)*B7,2)</f>
        <v>1495114.14</v>
      </c>
      <c r="C19" s="61">
        <f aca="true" t="shared" si="3" ref="C19:J19">ROUND((C13+C14)*C7,2)</f>
        <v>1391557.16</v>
      </c>
      <c r="D19" s="61">
        <f t="shared" si="3"/>
        <v>1892529.04</v>
      </c>
      <c r="E19" s="61">
        <f t="shared" si="3"/>
        <v>888299.21</v>
      </c>
      <c r="F19" s="61">
        <f t="shared" si="3"/>
        <v>1178598.14</v>
      </c>
      <c r="G19" s="61">
        <f t="shared" si="3"/>
        <v>1159574.37</v>
      </c>
      <c r="H19" s="61">
        <f t="shared" si="3"/>
        <v>1087753.48</v>
      </c>
      <c r="I19" s="61">
        <f t="shared" si="3"/>
        <v>1575720.17</v>
      </c>
      <c r="J19" s="61">
        <f t="shared" si="3"/>
        <v>565663.98</v>
      </c>
      <c r="K19" s="30">
        <f>SUM(B19:J19)</f>
        <v>11234809.69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233733.34</v>
      </c>
      <c r="C20" s="30">
        <f t="shared" si="4"/>
        <v>256910.91</v>
      </c>
      <c r="D20" s="30">
        <f t="shared" si="4"/>
        <v>126764.64</v>
      </c>
      <c r="E20" s="30">
        <f t="shared" si="4"/>
        <v>357220.21</v>
      </c>
      <c r="F20" s="30">
        <f t="shared" si="4"/>
        <v>73511.94</v>
      </c>
      <c r="G20" s="30">
        <f t="shared" si="4"/>
        <v>212587.22</v>
      </c>
      <c r="H20" s="30">
        <f t="shared" si="4"/>
        <v>147483.25</v>
      </c>
      <c r="I20" s="30">
        <f t="shared" si="4"/>
        <v>146448.05</v>
      </c>
      <c r="J20" s="30">
        <f t="shared" si="4"/>
        <v>39697.59</v>
      </c>
      <c r="K20" s="30">
        <f aca="true" t="shared" si="5" ref="K18:K26">SUM(B20:J20)</f>
        <v>1594357.1500000001</v>
      </c>
      <c r="L20"/>
      <c r="M20"/>
      <c r="N20"/>
    </row>
    <row r="21" spans="1:14" ht="16.5" customHeight="1">
      <c r="A21" s="18" t="s">
        <v>25</v>
      </c>
      <c r="B21" s="30">
        <v>48855.31</v>
      </c>
      <c r="C21" s="30">
        <v>50422.87</v>
      </c>
      <c r="D21" s="30">
        <v>55371.3</v>
      </c>
      <c r="E21" s="30">
        <v>33917.4</v>
      </c>
      <c r="F21" s="30">
        <v>38504.42</v>
      </c>
      <c r="G21" s="30">
        <v>33249.73</v>
      </c>
      <c r="H21" s="30">
        <v>40495.69</v>
      </c>
      <c r="I21" s="30">
        <v>72355.67</v>
      </c>
      <c r="J21" s="30">
        <v>18643.6</v>
      </c>
      <c r="K21" s="30">
        <f t="shared" si="5"/>
        <v>391815.98999999993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1315.63</v>
      </c>
      <c r="C24" s="30">
        <v>1260.92</v>
      </c>
      <c r="D24" s="30">
        <v>1539.68</v>
      </c>
      <c r="E24" s="30">
        <v>948.3</v>
      </c>
      <c r="F24" s="30">
        <v>956.11</v>
      </c>
      <c r="G24" s="30">
        <v>1042.08</v>
      </c>
      <c r="H24" s="30">
        <v>945.69</v>
      </c>
      <c r="I24" s="30">
        <v>1331.26</v>
      </c>
      <c r="J24" s="30">
        <v>458.52</v>
      </c>
      <c r="K24" s="30">
        <f t="shared" si="5"/>
        <v>9798.19</v>
      </c>
      <c r="L24"/>
      <c r="M24"/>
      <c r="N24"/>
    </row>
    <row r="25" spans="1:14" ht="16.5" customHeight="1">
      <c r="A25" s="62" t="s">
        <v>73</v>
      </c>
      <c r="B25" s="30">
        <v>859.89</v>
      </c>
      <c r="C25" s="30">
        <v>790.68</v>
      </c>
      <c r="D25" s="30">
        <v>949.59</v>
      </c>
      <c r="E25" s="30">
        <v>551.98</v>
      </c>
      <c r="F25" s="30">
        <v>575.75</v>
      </c>
      <c r="G25" s="30">
        <v>656.05</v>
      </c>
      <c r="H25" s="30">
        <v>664.26</v>
      </c>
      <c r="I25" s="30">
        <v>952.55</v>
      </c>
      <c r="J25" s="30">
        <v>301.83</v>
      </c>
      <c r="K25" s="30">
        <f t="shared" si="5"/>
        <v>6302.58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-146744.09</v>
      </c>
      <c r="C29" s="30">
        <f t="shared" si="6"/>
        <v>-91322.7</v>
      </c>
      <c r="D29" s="30">
        <f t="shared" si="6"/>
        <v>-128721.78999999995</v>
      </c>
      <c r="E29" s="30">
        <f t="shared" si="6"/>
        <v>-120373.52</v>
      </c>
      <c r="F29" s="30">
        <f t="shared" si="6"/>
        <v>-63752.990000000005</v>
      </c>
      <c r="G29" s="30">
        <f t="shared" si="6"/>
        <v>-115511.93999999999</v>
      </c>
      <c r="H29" s="30">
        <f t="shared" si="6"/>
        <v>-46081.6</v>
      </c>
      <c r="I29" s="30">
        <f t="shared" si="6"/>
        <v>-115651.67000000001</v>
      </c>
      <c r="J29" s="30">
        <f t="shared" si="6"/>
        <v>-34402.96</v>
      </c>
      <c r="K29" s="30">
        <f aca="true" t="shared" si="7" ref="K29:K37">SUM(B29:J29)</f>
        <v>-862563.2599999999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-139428.35</v>
      </c>
      <c r="C30" s="30">
        <f t="shared" si="8"/>
        <v>-84311.18</v>
      </c>
      <c r="D30" s="30">
        <f t="shared" si="8"/>
        <v>-97777.75</v>
      </c>
      <c r="E30" s="30">
        <f t="shared" si="8"/>
        <v>-115100.39</v>
      </c>
      <c r="F30" s="30">
        <f t="shared" si="8"/>
        <v>-58436.4</v>
      </c>
      <c r="G30" s="30">
        <f t="shared" si="8"/>
        <v>-109717.29999999999</v>
      </c>
      <c r="H30" s="30">
        <f t="shared" si="8"/>
        <v>-40822.96</v>
      </c>
      <c r="I30" s="30">
        <f t="shared" si="8"/>
        <v>-108249.01000000001</v>
      </c>
      <c r="J30" s="30">
        <f t="shared" si="8"/>
        <v>-25373.72</v>
      </c>
      <c r="K30" s="30">
        <f t="shared" si="7"/>
        <v>-779217.06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-76780</v>
      </c>
      <c r="C31" s="30">
        <f aca="true" t="shared" si="9" ref="C31:J31">-ROUND((C9)*$E$3,2)</f>
        <v>-77286</v>
      </c>
      <c r="D31" s="30">
        <f t="shared" si="9"/>
        <v>-76230</v>
      </c>
      <c r="E31" s="30">
        <f t="shared" si="9"/>
        <v>-51915.6</v>
      </c>
      <c r="F31" s="30">
        <f t="shared" si="9"/>
        <v>-58436.4</v>
      </c>
      <c r="G31" s="30">
        <f t="shared" si="9"/>
        <v>-28912.4</v>
      </c>
      <c r="H31" s="30">
        <f t="shared" si="9"/>
        <v>-25955.6</v>
      </c>
      <c r="I31" s="30">
        <f t="shared" si="9"/>
        <v>-85047.6</v>
      </c>
      <c r="J31" s="30">
        <f t="shared" si="9"/>
        <v>-18216</v>
      </c>
      <c r="K31" s="30">
        <f t="shared" si="7"/>
        <v>-498779.6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-62648.35</v>
      </c>
      <c r="C34" s="30">
        <v>-7025.18</v>
      </c>
      <c r="D34" s="30">
        <v>-21547.75</v>
      </c>
      <c r="E34" s="30">
        <v>-63184.79</v>
      </c>
      <c r="F34" s="26">
        <v>0</v>
      </c>
      <c r="G34" s="30">
        <v>-80804.9</v>
      </c>
      <c r="H34" s="30">
        <v>-14867.36</v>
      </c>
      <c r="I34" s="30">
        <v>-23201.41</v>
      </c>
      <c r="J34" s="30">
        <v>-7157.72</v>
      </c>
      <c r="K34" s="30">
        <f t="shared" si="7"/>
        <v>-280437.45999999996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-7315.74</v>
      </c>
      <c r="C35" s="27">
        <f t="shared" si="10"/>
        <v>-7011.52</v>
      </c>
      <c r="D35" s="27">
        <f t="shared" si="10"/>
        <v>-30944.039999999954</v>
      </c>
      <c r="E35" s="27">
        <f t="shared" si="10"/>
        <v>-5273.13</v>
      </c>
      <c r="F35" s="27">
        <f t="shared" si="10"/>
        <v>-5316.59</v>
      </c>
      <c r="G35" s="27">
        <f t="shared" si="10"/>
        <v>-5794.64</v>
      </c>
      <c r="H35" s="27">
        <f t="shared" si="10"/>
        <v>-5258.64</v>
      </c>
      <c r="I35" s="27">
        <f t="shared" si="10"/>
        <v>-7402.66</v>
      </c>
      <c r="J35" s="27">
        <f t="shared" si="10"/>
        <v>-9029.24</v>
      </c>
      <c r="K35" s="30">
        <f t="shared" si="7"/>
        <v>-83346.19999999995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-7315.74</v>
      </c>
      <c r="C45" s="17">
        <v>-7011.52</v>
      </c>
      <c r="D45" s="17">
        <v>-8561.59</v>
      </c>
      <c r="E45" s="17">
        <v>-5273.13</v>
      </c>
      <c r="F45" s="17">
        <v>-5316.59</v>
      </c>
      <c r="G45" s="17">
        <v>-5794.64</v>
      </c>
      <c r="H45" s="17">
        <v>-5258.64</v>
      </c>
      <c r="I45" s="17">
        <v>-7402.66</v>
      </c>
      <c r="J45" s="17">
        <v>-2549.64</v>
      </c>
      <c r="K45" s="17">
        <f>SUM(B45:J45)</f>
        <v>-54484.149999999994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1635203.7399999998</v>
      </c>
      <c r="C49" s="27">
        <f>IF(C18+C29+C50&lt;0,0,C18+C29+C50)</f>
        <v>1613368.9</v>
      </c>
      <c r="D49" s="27">
        <f>IF(D18+D29+D50&lt;0,0,D18+D29+D50)</f>
        <v>1953963.88</v>
      </c>
      <c r="E49" s="27">
        <f>IF(E18+E29+E50&lt;0,0,E18+E29+E50)</f>
        <v>1164221.99</v>
      </c>
      <c r="F49" s="27">
        <f>IF(F18+F29+F50&lt;0,0,F18+F29+F50)</f>
        <v>1230349.1199999999</v>
      </c>
      <c r="G49" s="27">
        <f>IF(G18+G29+G50&lt;0,0,G18+G29+G50)</f>
        <v>1293557.5200000003</v>
      </c>
      <c r="H49" s="27">
        <f>IF(H18+H29+H50&lt;0,0,H18+H29+H50)</f>
        <v>1234947.7799999998</v>
      </c>
      <c r="I49" s="27">
        <f>IF(I18+I29+I50&lt;0,0,I18+I29+I50)</f>
        <v>1684909.35</v>
      </c>
      <c r="J49" s="27">
        <f>IF(J18+J29+J50&lt;0,0,J18+J29+J50)</f>
        <v>585586.04</v>
      </c>
      <c r="K49" s="20">
        <f>SUM(B49:J49)</f>
        <v>12396108.32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1635203.74</v>
      </c>
      <c r="C55" s="10">
        <f t="shared" si="11"/>
        <v>1613368.89</v>
      </c>
      <c r="D55" s="10">
        <f t="shared" si="11"/>
        <v>1953963.9</v>
      </c>
      <c r="E55" s="10">
        <f t="shared" si="11"/>
        <v>1164221.99</v>
      </c>
      <c r="F55" s="10">
        <f t="shared" si="11"/>
        <v>1230349.13</v>
      </c>
      <c r="G55" s="10">
        <f t="shared" si="11"/>
        <v>1293557.52</v>
      </c>
      <c r="H55" s="10">
        <f t="shared" si="11"/>
        <v>1234947.78</v>
      </c>
      <c r="I55" s="10">
        <f>SUM(I56:I68)</f>
        <v>1684909.34</v>
      </c>
      <c r="J55" s="10">
        <f t="shared" si="11"/>
        <v>585586.04</v>
      </c>
      <c r="K55" s="5">
        <f>SUM(K56:K68)</f>
        <v>12396108.329999998</v>
      </c>
      <c r="L55" s="9"/>
    </row>
    <row r="56" spans="1:11" ht="16.5" customHeight="1">
      <c r="A56" s="7" t="s">
        <v>57</v>
      </c>
      <c r="B56" s="8">
        <v>1429822.15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1429822.15</v>
      </c>
    </row>
    <row r="57" spans="1:11" ht="16.5" customHeight="1">
      <c r="A57" s="7" t="s">
        <v>58</v>
      </c>
      <c r="B57" s="8">
        <v>205381.59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205381.59</v>
      </c>
    </row>
    <row r="58" spans="1:11" ht="16.5" customHeight="1">
      <c r="A58" s="7" t="s">
        <v>4</v>
      </c>
      <c r="B58" s="6">
        <v>0</v>
      </c>
      <c r="C58" s="8">
        <v>1613368.89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1613368.89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1953963.9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1953963.9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1164221.99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1164221.99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1230349.13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1230349.13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1293557.52</v>
      </c>
      <c r="H62" s="6">
        <v>0</v>
      </c>
      <c r="I62" s="6">
        <v>0</v>
      </c>
      <c r="J62" s="6">
        <v>0</v>
      </c>
      <c r="K62" s="5">
        <f t="shared" si="12"/>
        <v>1293557.52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1234947.78</v>
      </c>
      <c r="I63" s="6">
        <v>0</v>
      </c>
      <c r="J63" s="6">
        <v>0</v>
      </c>
      <c r="K63" s="5">
        <f t="shared" si="12"/>
        <v>1234947.78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618361.73</v>
      </c>
      <c r="J65" s="6">
        <v>0</v>
      </c>
      <c r="K65" s="5">
        <f t="shared" si="12"/>
        <v>618361.73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1066547.61</v>
      </c>
      <c r="J66" s="6">
        <v>0</v>
      </c>
      <c r="K66" s="5">
        <f t="shared" si="12"/>
        <v>1066547.61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585586.04</v>
      </c>
      <c r="K67" s="5">
        <f t="shared" si="12"/>
        <v>585586.04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2022-08-31T18:54:46Z</dcterms:modified>
  <cp:category/>
  <cp:version/>
  <cp:contentType/>
  <cp:contentStatus/>
</cp:coreProperties>
</file>