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<sst xmlns="http://schemas.openxmlformats.org/spreadsheetml/2006/main" count="76" uniqueCount="75">
  <si>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</si>
  <si>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</si>
  <si>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</si>
  <si>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</si>
  <si>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</si>
  <si>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</si>
  <si>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</si>
  <si>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</si>
  <si>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</si>
  <si>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</si>
  <si>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</si>
  <si>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</si>
  <si>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</si>
  <si>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</si>
  <si>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</si>
  <si>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</si>
  <si>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</si>
  <si>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</si>
  <si>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</si>
  <si>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</si>
  <si>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</si>
  <si>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</si>
  <si>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</si>
  <si>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</si>
  <si>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</si>
  <si>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</si>
  <si>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</si>
  <si>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</si>
  <si>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</si>
  <si>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</si>
  <si>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</si>
  <si>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</si>
  <si>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</si>
  <si>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</si>
  <si>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</si>
  <si>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</si>
  <si>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</si>
  <si>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</si>
  <si>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</si>
  <si>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</si>
  <si>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</si>
  <si>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</si>
  <si>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</si>
  <si>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</si>
  <si>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</si>
  <si>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</si>
  <si>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</si>
  <si>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</si>
  <si>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</si>
  <si>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</si>
  <si>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</si>
  <si>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</si>
  <si>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</si>
  <si>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</si>
  <si>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</si>
  <si>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</si>
  <si>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</si>
  <si>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</si>
  <si>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</si>
  <si>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</si>
  <si>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</si>
  <si>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</si>
  <si>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</si>
  <si>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</si>
  <si>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</si>
  <si>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</si>
  <si>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21/08/22 - VENCIMENTO 26/08/22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</si>
  <si>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</si>
  <si>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</si>
  <si>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</si>
  <si>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</si>
  <si>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</si>
  <si>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5.2.8. Ajuste de Cronograma (+)</t>
  </si>
  <si>
    <t>5.2.9. Ajuste de Cronograma (-)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</si>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</sst>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60" t="s">
        <v>48</v>
      </c>
      <c r="B4" s="61" t="s">
        <v>47</v>
      </c>
      <c r="C4" s="62"/>
      <c r="D4" s="62"/>
      <c r="E4" s="62"/>
      <c r="F4" s="62"/>
      <c r="G4" s="62"/>
      <c r="H4" s="62"/>
      <c r="I4" s="62"/>
      <c r="J4" s="62"/>
      <c r="K4" s="60" t="s">
        <v>46</v>
      </c>
    </row>
    <row r="5" spans="1:11" ht="43.5" customHeight="1">
      <c r="A5" s="60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60"/>
    </row>
    <row r="6" spans="1:11" ht="18.75" customHeight="1">
      <c r="A6" s="60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60"/>
    </row>
    <row r="7" spans="1:14" ht="16.5" customHeight="1">
      <c r="A7" s="13" t="s">
        <v>34</v>
      </c>
      <c r="B7" s="47">
        <f aca="true" t="shared" si="0" ref="B7:K7">B8+B11</f>
        <v>88169</v>
      </c>
      <c r="C7" s="47">
        <f t="shared" si="0"/>
        <v>64275</v>
      </c>
      <c r="D7" s="47">
        <f t="shared" si="0"/>
        <v>98666</v>
      </c>
      <c r="E7" s="47">
        <f t="shared" si="0"/>
        <v>44892</v>
      </c>
      <c r="F7" s="47">
        <f t="shared" si="0"/>
        <v>71294</v>
      </c>
      <c r="G7" s="47">
        <f t="shared" si="0"/>
        <v>73218</v>
      </c>
      <c r="H7" s="47">
        <f t="shared" si="0"/>
        <v>86600</v>
      </c>
      <c r="I7" s="47">
        <f t="shared" si="0"/>
        <v>113553</v>
      </c>
      <c r="J7" s="47">
        <f t="shared" si="0"/>
        <v>26618</v>
      </c>
      <c r="K7" s="47">
        <f t="shared" si="0"/>
        <v>667285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6952</v>
      </c>
      <c r="C8" s="45">
        <f t="shared" si="1"/>
        <v>6539</v>
      </c>
      <c r="D8" s="45">
        <f t="shared" si="1"/>
        <v>8094</v>
      </c>
      <c r="E8" s="45">
        <f t="shared" si="1"/>
        <v>4227</v>
      </c>
      <c r="F8" s="45">
        <f t="shared" si="1"/>
        <v>5387</v>
      </c>
      <c r="G8" s="45">
        <f t="shared" si="1"/>
        <v>3492</v>
      </c>
      <c r="H8" s="45">
        <f t="shared" si="1"/>
        <v>3120</v>
      </c>
      <c r="I8" s="45">
        <f t="shared" si="1"/>
        <v>7731</v>
      </c>
      <c r="J8" s="45">
        <f t="shared" si="1"/>
        <v>1029</v>
      </c>
      <c r="K8" s="38">
        <f>SUM(B8:J8)</f>
        <v>46571</v>
      </c>
      <c r="L8"/>
      <c r="M8"/>
      <c r="N8"/>
    </row>
    <row r="9" spans="1:14" ht="16.5" customHeight="1">
      <c r="A9" s="22" t="s">
        <v>32</v>
      </c>
      <c r="B9" s="45">
        <v>6939</v>
      </c>
      <c r="C9" s="45">
        <v>6537</v>
      </c>
      <c r="D9" s="45">
        <v>8094</v>
      </c>
      <c r="E9" s="45">
        <v>4180</v>
      </c>
      <c r="F9" s="45">
        <v>5384</v>
      </c>
      <c r="G9" s="45">
        <v>3491</v>
      </c>
      <c r="H9" s="45">
        <v>3120</v>
      </c>
      <c r="I9" s="45">
        <v>7714</v>
      </c>
      <c r="J9" s="45">
        <v>1029</v>
      </c>
      <c r="K9" s="38">
        <f>SUM(B9:J9)</f>
        <v>46488</v>
      </c>
      <c r="L9"/>
      <c r="M9"/>
      <c r="N9"/>
    </row>
    <row r="10" spans="1:14" ht="16.5" customHeight="1">
      <c r="A10" s="22" t="s">
        <v>31</v>
      </c>
      <c r="B10" s="45">
        <v>13</v>
      </c>
      <c r="C10" s="45">
        <v>2</v>
      </c>
      <c r="D10" s="45">
        <v>0</v>
      </c>
      <c r="E10" s="45">
        <v>47</v>
      </c>
      <c r="F10" s="45">
        <v>3</v>
      </c>
      <c r="G10" s="45">
        <v>1</v>
      </c>
      <c r="H10" s="45">
        <v>0</v>
      </c>
      <c r="I10" s="45">
        <v>17</v>
      </c>
      <c r="J10" s="45">
        <v>0</v>
      </c>
      <c r="K10" s="38">
        <f>SUM(B10:J10)</f>
        <v>83</v>
      </c>
      <c r="L10"/>
      <c r="M10"/>
      <c r="N10"/>
    </row>
    <row r="11" spans="1:14" ht="16.5" customHeight="1">
      <c r="A11" s="44" t="s">
        <v>30</v>
      </c>
      <c r="B11" s="43">
        <v>81217</v>
      </c>
      <c r="C11" s="43">
        <v>57736</v>
      </c>
      <c r="D11" s="43">
        <v>90572</v>
      </c>
      <c r="E11" s="43">
        <v>40665</v>
      </c>
      <c r="F11" s="43">
        <v>65907</v>
      </c>
      <c r="G11" s="43">
        <v>69726</v>
      </c>
      <c r="H11" s="43">
        <v>83480</v>
      </c>
      <c r="I11" s="43">
        <v>105822</v>
      </c>
      <c r="J11" s="43">
        <v>25589</v>
      </c>
      <c r="K11" s="38">
        <f>SUM(B11:J11)</f>
        <v>620714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67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1.16305173150947</v>
      </c>
      <c r="C16" s="39">
        <v>1.285627942397337</v>
      </c>
      <c r="D16" s="39">
        <v>1.132412612578383</v>
      </c>
      <c r="E16" s="39">
        <v>1.43330858859867</v>
      </c>
      <c r="F16" s="39">
        <v>1.131534943034914</v>
      </c>
      <c r="G16" s="39">
        <v>1.282116454116586</v>
      </c>
      <c r="H16" s="39">
        <v>1.173528827803529</v>
      </c>
      <c r="I16" s="39">
        <v>1.144411244244267</v>
      </c>
      <c r="J16" s="39">
        <v>1.094367464100526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68</v>
      </c>
      <c r="B18" s="36">
        <f>SUM(B19:B27)</f>
        <v>485321.52999999997</v>
      </c>
      <c r="C18" s="36">
        <f aca="true" t="shared" si="2" ref="C18:J18">SUM(C19:C27)</f>
        <v>438413.6099999999</v>
      </c>
      <c r="D18" s="36">
        <f t="shared" si="2"/>
        <v>649828.08</v>
      </c>
      <c r="E18" s="36">
        <f t="shared" si="2"/>
        <v>328952.32999999996</v>
      </c>
      <c r="F18" s="36">
        <f t="shared" si="2"/>
        <v>429034.91</v>
      </c>
      <c r="G18" s="36">
        <f t="shared" si="2"/>
        <v>497723.26999999996</v>
      </c>
      <c r="H18" s="36">
        <f t="shared" si="2"/>
        <v>439553.73</v>
      </c>
      <c r="I18" s="36">
        <f t="shared" si="2"/>
        <v>571738.64</v>
      </c>
      <c r="J18" s="36">
        <f t="shared" si="2"/>
        <v>139989.11</v>
      </c>
      <c r="K18" s="36">
        <f>SUM(B18:J18)</f>
        <v>3980555.21</v>
      </c>
      <c r="L18"/>
      <c r="M18"/>
      <c r="N18"/>
    </row>
    <row r="19" spans="1:14" ht="16.5" customHeight="1">
      <c r="A19" s="35" t="s">
        <v>27</v>
      </c>
      <c r="B19" s="56">
        <f>ROUND((B13+B14)*B7,2)</f>
        <v>395975.8</v>
      </c>
      <c r="C19" s="56">
        <f aca="true" t="shared" si="3" ref="C19:J19">ROUND((C13+C14)*C7,2)</f>
        <v>317126.42</v>
      </c>
      <c r="D19" s="56">
        <f t="shared" si="3"/>
        <v>539653.69</v>
      </c>
      <c r="E19" s="56">
        <f t="shared" si="3"/>
        <v>213479.42</v>
      </c>
      <c r="F19" s="56">
        <f t="shared" si="3"/>
        <v>358779.93</v>
      </c>
      <c r="G19" s="56">
        <f t="shared" si="3"/>
        <v>372196.38</v>
      </c>
      <c r="H19" s="56">
        <f t="shared" si="3"/>
        <v>350513.5</v>
      </c>
      <c r="I19" s="56">
        <f t="shared" si="3"/>
        <v>464261.44</v>
      </c>
      <c r="J19" s="56">
        <f t="shared" si="3"/>
        <v>123140.19</v>
      </c>
      <c r="K19" s="30">
        <f>SUM(B19:J19)</f>
        <v>3135126.7699999996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64564.54</v>
      </c>
      <c r="C20" s="30">
        <f t="shared" si="4"/>
        <v>90580.17</v>
      </c>
      <c r="D20" s="30">
        <f t="shared" si="4"/>
        <v>71456.95</v>
      </c>
      <c r="E20" s="30">
        <f t="shared" si="4"/>
        <v>92502.47</v>
      </c>
      <c r="F20" s="30">
        <f t="shared" si="4"/>
        <v>47192.1</v>
      </c>
      <c r="G20" s="30">
        <f t="shared" si="4"/>
        <v>105002.72</v>
      </c>
      <c r="H20" s="30">
        <f t="shared" si="4"/>
        <v>60824.2</v>
      </c>
      <c r="I20" s="30">
        <f t="shared" si="4"/>
        <v>67044.57</v>
      </c>
      <c r="J20" s="30">
        <f t="shared" si="4"/>
        <v>11620.43</v>
      </c>
      <c r="K20" s="30">
        <f aca="true" t="shared" si="5" ref="K20:K26">SUM(B20:J20)</f>
        <v>610788.15</v>
      </c>
      <c r="L20"/>
      <c r="M20"/>
      <c r="N20"/>
    </row>
    <row r="21" spans="1:14" ht="16.5" customHeight="1">
      <c r="A21" s="18" t="s">
        <v>25</v>
      </c>
      <c r="B21" s="30">
        <v>20707.75</v>
      </c>
      <c r="C21" s="30">
        <v>25130.41</v>
      </c>
      <c r="D21" s="30">
        <v>30702.53</v>
      </c>
      <c r="E21" s="30">
        <v>17983.7</v>
      </c>
      <c r="F21" s="30">
        <v>19517.95</v>
      </c>
      <c r="G21" s="30">
        <v>16733.16</v>
      </c>
      <c r="H21" s="30">
        <v>22826.55</v>
      </c>
      <c r="I21" s="30">
        <v>34377.26</v>
      </c>
      <c r="J21" s="30">
        <v>9372.32</v>
      </c>
      <c r="K21" s="30">
        <f t="shared" si="5"/>
        <v>197351.63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57" t="s">
        <v>69</v>
      </c>
      <c r="B24" s="30">
        <v>1146.29</v>
      </c>
      <c r="C24" s="30">
        <v>1036.87</v>
      </c>
      <c r="D24" s="30">
        <v>1534.47</v>
      </c>
      <c r="E24" s="30">
        <v>776.35</v>
      </c>
      <c r="F24" s="30">
        <v>1013.43</v>
      </c>
      <c r="G24" s="30">
        <v>1174.95</v>
      </c>
      <c r="H24" s="30">
        <v>1039.48</v>
      </c>
      <c r="I24" s="30">
        <v>1349.5</v>
      </c>
      <c r="J24" s="30">
        <v>330.86</v>
      </c>
      <c r="K24" s="30">
        <f t="shared" si="5"/>
        <v>9402.2</v>
      </c>
      <c r="L24"/>
      <c r="M24"/>
      <c r="N24"/>
    </row>
    <row r="25" spans="1:14" ht="16.5" customHeight="1">
      <c r="A25" s="57" t="s">
        <v>70</v>
      </c>
      <c r="B25" s="30">
        <v>857.63</v>
      </c>
      <c r="C25" s="30">
        <v>790.68</v>
      </c>
      <c r="D25" s="30">
        <v>949.02</v>
      </c>
      <c r="E25" s="30">
        <v>551.98</v>
      </c>
      <c r="F25" s="30">
        <v>575.75</v>
      </c>
      <c r="G25" s="30">
        <v>656.05</v>
      </c>
      <c r="H25" s="30">
        <v>662.99</v>
      </c>
      <c r="I25" s="30">
        <v>952.55</v>
      </c>
      <c r="J25" s="30">
        <v>301.83</v>
      </c>
      <c r="K25" s="30">
        <f t="shared" si="5"/>
        <v>6298.48</v>
      </c>
      <c r="L25"/>
      <c r="M25"/>
      <c r="N25"/>
    </row>
    <row r="26" spans="1:14" ht="16.5" customHeight="1">
      <c r="A26" s="57" t="s">
        <v>71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-36905.71</v>
      </c>
      <c r="C29" s="30">
        <f t="shared" si="6"/>
        <v>-34528.47</v>
      </c>
      <c r="D29" s="30">
        <f t="shared" si="6"/>
        <v>-534528.66</v>
      </c>
      <c r="E29" s="30">
        <f t="shared" si="6"/>
        <v>-22709.010000000002</v>
      </c>
      <c r="F29" s="30">
        <f t="shared" si="6"/>
        <v>-29324.89</v>
      </c>
      <c r="G29" s="30">
        <f t="shared" si="6"/>
        <v>-21893.86</v>
      </c>
      <c r="H29" s="30">
        <f t="shared" si="6"/>
        <v>-379508.16</v>
      </c>
      <c r="I29" s="30">
        <f t="shared" si="6"/>
        <v>-41445.659999999996</v>
      </c>
      <c r="J29" s="30">
        <f t="shared" si="6"/>
        <v>-12847</v>
      </c>
      <c r="K29" s="30">
        <f aca="true" t="shared" si="7" ref="K29:K37">SUM(B29:J29)</f>
        <v>-1113691.42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-30531.6</v>
      </c>
      <c r="C30" s="30">
        <f t="shared" si="8"/>
        <v>-28762.8</v>
      </c>
      <c r="D30" s="30">
        <f t="shared" si="8"/>
        <v>-35613.6</v>
      </c>
      <c r="E30" s="30">
        <f t="shared" si="8"/>
        <v>-18392</v>
      </c>
      <c r="F30" s="30">
        <f t="shared" si="8"/>
        <v>-23689.6</v>
      </c>
      <c r="G30" s="30">
        <f t="shared" si="8"/>
        <v>-15360.4</v>
      </c>
      <c r="H30" s="30">
        <f t="shared" si="8"/>
        <v>-13728</v>
      </c>
      <c r="I30" s="30">
        <f t="shared" si="8"/>
        <v>-33941.6</v>
      </c>
      <c r="J30" s="30">
        <f t="shared" si="8"/>
        <v>-4527.6</v>
      </c>
      <c r="K30" s="30">
        <f t="shared" si="7"/>
        <v>-204547.2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-30531.6</v>
      </c>
      <c r="C31" s="30">
        <f aca="true" t="shared" si="9" ref="C31:J31">-ROUND((C9)*$E$3,2)</f>
        <v>-28762.8</v>
      </c>
      <c r="D31" s="30">
        <f t="shared" si="9"/>
        <v>-35613.6</v>
      </c>
      <c r="E31" s="30">
        <f t="shared" si="9"/>
        <v>-18392</v>
      </c>
      <c r="F31" s="30">
        <f t="shared" si="9"/>
        <v>-23689.6</v>
      </c>
      <c r="G31" s="30">
        <f t="shared" si="9"/>
        <v>-15360.4</v>
      </c>
      <c r="H31" s="30">
        <f t="shared" si="9"/>
        <v>-13728</v>
      </c>
      <c r="I31" s="30">
        <f t="shared" si="9"/>
        <v>-33941.6</v>
      </c>
      <c r="J31" s="30">
        <f t="shared" si="9"/>
        <v>-4527.6</v>
      </c>
      <c r="K31" s="30">
        <f t="shared" si="7"/>
        <v>-204547.2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-6374.11</v>
      </c>
      <c r="C35" s="27">
        <f t="shared" si="10"/>
        <v>-5765.67</v>
      </c>
      <c r="D35" s="27">
        <f t="shared" si="10"/>
        <v>-498915.06</v>
      </c>
      <c r="E35" s="27">
        <f t="shared" si="10"/>
        <v>-4317.01</v>
      </c>
      <c r="F35" s="27">
        <f t="shared" si="10"/>
        <v>-5635.29</v>
      </c>
      <c r="G35" s="27">
        <f t="shared" si="10"/>
        <v>-6533.46</v>
      </c>
      <c r="H35" s="27">
        <f t="shared" si="10"/>
        <v>-365780.16</v>
      </c>
      <c r="I35" s="27">
        <f t="shared" si="10"/>
        <v>-7504.06</v>
      </c>
      <c r="J35" s="27">
        <f t="shared" si="10"/>
        <v>-8319.4</v>
      </c>
      <c r="K35" s="30">
        <f t="shared" si="7"/>
        <v>-909144.2200000001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72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73</v>
      </c>
      <c r="B44" s="17">
        <v>0</v>
      </c>
      <c r="C44" s="17">
        <v>0</v>
      </c>
      <c r="D44" s="17">
        <v>-468000</v>
      </c>
      <c r="E44" s="17">
        <v>0</v>
      </c>
      <c r="F44" s="17">
        <v>0</v>
      </c>
      <c r="G44" s="17">
        <v>0</v>
      </c>
      <c r="H44" s="17">
        <v>-360000</v>
      </c>
      <c r="I44" s="17">
        <v>0</v>
      </c>
      <c r="J44" s="17">
        <v>0</v>
      </c>
      <c r="K44" s="17">
        <f>SUM(B44:J44)</f>
        <v>-828000</v>
      </c>
      <c r="L44" s="24"/>
      <c r="M44"/>
      <c r="N44"/>
    </row>
    <row r="45" spans="1:14" s="23" customFormat="1" ht="16.5" customHeight="1">
      <c r="A45" s="25" t="s">
        <v>74</v>
      </c>
      <c r="B45" s="17">
        <v>-6374.11</v>
      </c>
      <c r="C45" s="17">
        <v>-5765.67</v>
      </c>
      <c r="D45" s="17">
        <v>-8532.61</v>
      </c>
      <c r="E45" s="17">
        <v>-4317.01</v>
      </c>
      <c r="F45" s="17">
        <v>-5635.29</v>
      </c>
      <c r="G45" s="17">
        <v>-6533.46</v>
      </c>
      <c r="H45" s="17">
        <v>-5780.16</v>
      </c>
      <c r="I45" s="17">
        <v>-7504.06</v>
      </c>
      <c r="J45" s="17">
        <v>-1839.8</v>
      </c>
      <c r="K45" s="17">
        <f>SUM(B45:J45)</f>
        <v>-52282.17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448415.81999999995</v>
      </c>
      <c r="C49" s="27">
        <f t="shared" si="11"/>
        <v>403885.1399999999</v>
      </c>
      <c r="D49" s="27">
        <f t="shared" si="11"/>
        <v>115299.41999999993</v>
      </c>
      <c r="E49" s="27">
        <f t="shared" si="11"/>
        <v>306243.31999999995</v>
      </c>
      <c r="F49" s="27">
        <f t="shared" si="11"/>
        <v>399710.01999999996</v>
      </c>
      <c r="G49" s="27">
        <f t="shared" si="11"/>
        <v>475829.41</v>
      </c>
      <c r="H49" s="27">
        <f t="shared" si="11"/>
        <v>60045.57000000001</v>
      </c>
      <c r="I49" s="27">
        <f t="shared" si="11"/>
        <v>530292.98</v>
      </c>
      <c r="J49" s="27">
        <f t="shared" si="11"/>
        <v>127142.10999999999</v>
      </c>
      <c r="K49" s="20">
        <f>SUM(B49:J49)</f>
        <v>2866863.7899999996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448415.81</v>
      </c>
      <c r="C55" s="10">
        <f t="shared" si="13"/>
        <v>403885.14</v>
      </c>
      <c r="D55" s="10">
        <f t="shared" si="13"/>
        <v>115299.43</v>
      </c>
      <c r="E55" s="10">
        <f t="shared" si="13"/>
        <v>306243.31</v>
      </c>
      <c r="F55" s="10">
        <f t="shared" si="13"/>
        <v>399710.01</v>
      </c>
      <c r="G55" s="10">
        <f t="shared" si="13"/>
        <v>475829.41</v>
      </c>
      <c r="H55" s="10">
        <f t="shared" si="13"/>
        <v>60045.57</v>
      </c>
      <c r="I55" s="10">
        <f>SUM(I56:I68)</f>
        <v>530292.98</v>
      </c>
      <c r="J55" s="10">
        <f t="shared" si="13"/>
        <v>127142.11</v>
      </c>
      <c r="K55" s="5">
        <f>SUM(K56:K68)</f>
        <v>2866863.7699999996</v>
      </c>
      <c r="L55" s="9"/>
    </row>
    <row r="56" spans="1:11" ht="16.5" customHeight="1">
      <c r="A56" s="7" t="s">
        <v>57</v>
      </c>
      <c r="B56" s="8">
        <v>391691.21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391691.21</v>
      </c>
    </row>
    <row r="57" spans="1:11" ht="16.5" customHeight="1">
      <c r="A57" s="7" t="s">
        <v>58</v>
      </c>
      <c r="B57" s="8">
        <v>56724.6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56724.6</v>
      </c>
    </row>
    <row r="58" spans="1:11" ht="16.5" customHeight="1">
      <c r="A58" s="7" t="s">
        <v>4</v>
      </c>
      <c r="B58" s="6">
        <v>0</v>
      </c>
      <c r="C58" s="8">
        <v>403885.14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403885.14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115299.43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115299.43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306243.31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306243.31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399710.01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399710.01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475829.41</v>
      </c>
      <c r="H62" s="6">
        <v>0</v>
      </c>
      <c r="I62" s="6">
        <v>0</v>
      </c>
      <c r="J62" s="6">
        <v>0</v>
      </c>
      <c r="K62" s="5">
        <f t="shared" si="14"/>
        <v>475829.41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60045.57</v>
      </c>
      <c r="I63" s="6">
        <v>0</v>
      </c>
      <c r="J63" s="6">
        <v>0</v>
      </c>
      <c r="K63" s="5">
        <f t="shared" si="14"/>
        <v>60045.57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190110.03</v>
      </c>
      <c r="J65" s="6">
        <v>0</v>
      </c>
      <c r="K65" s="5">
        <f t="shared" si="14"/>
        <v>190110.03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340182.95</v>
      </c>
      <c r="J66" s="6">
        <v>0</v>
      </c>
      <c r="K66" s="5">
        <f t="shared" si="14"/>
        <v>340182.95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127142.11</v>
      </c>
      <c r="K67" s="5">
        <f t="shared" si="14"/>
        <v>127142.11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2022-08-29T18:26:48Z</dcterms:modified>
  <cp:category/>
  <cp:version/>
  <cp:contentType/>
  <cp:contentStatus/>
</cp:coreProperties>
</file>