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<sst xmlns="http://schemas.openxmlformats.org/spreadsheetml/2006/main" count="76" uniqueCount="75">
  <si>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</si>
  <si>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</si>
  <si>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</si>
  <si>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</si>
  <si>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</si>
  <si>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</si>
  <si>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</si>
  <si>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</si>
  <si>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</si>
  <si>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</si>
  <si>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</si>
  <si>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</si>
  <si>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</si>
  <si>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</si>
  <si>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</si>
  <si>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</si>
  <si>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</si>
  <si>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</si>
  <si>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</si>
  <si>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</si>
  <si>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</si>
  <si>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</si>
  <si>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</si>
  <si>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</si>
  <si>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</si>
  <si>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</si>
  <si>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</si>
  <si>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</si>
  <si>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</si>
  <si>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</si>
  <si>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</si>
  <si>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</si>
  <si>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</si>
  <si>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</si>
  <si>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</si>
  <si>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</si>
  <si>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</si>
  <si>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</si>
  <si>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</si>
  <si>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</si>
  <si>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</si>
  <si>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</si>
  <si>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</si>
  <si>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</si>
  <si>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</si>
  <si>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</si>
  <si>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</si>
  <si>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</si>
  <si>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</si>
  <si>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</si>
  <si>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</si>
  <si>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</si>
  <si>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</si>
  <si>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</si>
  <si>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</si>
  <si>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</si>
  <si>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</si>
  <si>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</si>
  <si>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</si>
  <si>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</si>
  <si>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</si>
  <si>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</si>
  <si>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</si>
  <si>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</si>
  <si>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</si>
  <si>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</si>
  <si>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20/08/22 - VENCIMENTO 26/08/22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</si>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</sst>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160737</v>
      </c>
      <c r="C7" s="47">
        <f t="shared" si="0"/>
        <v>132730</v>
      </c>
      <c r="D7" s="47">
        <f t="shared" si="0"/>
        <v>192131</v>
      </c>
      <c r="E7" s="47">
        <f t="shared" si="0"/>
        <v>88228</v>
      </c>
      <c r="F7" s="47">
        <f t="shared" si="0"/>
        <v>123817</v>
      </c>
      <c r="G7" s="47">
        <f t="shared" si="0"/>
        <v>136387</v>
      </c>
      <c r="H7" s="47">
        <f t="shared" si="0"/>
        <v>158733</v>
      </c>
      <c r="I7" s="47">
        <f t="shared" si="0"/>
        <v>195978</v>
      </c>
      <c r="J7" s="47">
        <f t="shared" si="0"/>
        <v>47208</v>
      </c>
      <c r="K7" s="47">
        <f t="shared" si="0"/>
        <v>1235949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11517</v>
      </c>
      <c r="C8" s="45">
        <f t="shared" si="1"/>
        <v>12691</v>
      </c>
      <c r="D8" s="45">
        <f t="shared" si="1"/>
        <v>13970</v>
      </c>
      <c r="E8" s="45">
        <f t="shared" si="1"/>
        <v>7581</v>
      </c>
      <c r="F8" s="45">
        <f t="shared" si="1"/>
        <v>8561</v>
      </c>
      <c r="G8" s="45">
        <f t="shared" si="1"/>
        <v>5471</v>
      </c>
      <c r="H8" s="45">
        <f t="shared" si="1"/>
        <v>5077</v>
      </c>
      <c r="I8" s="45">
        <f t="shared" si="1"/>
        <v>12269</v>
      </c>
      <c r="J8" s="45">
        <f t="shared" si="1"/>
        <v>1631</v>
      </c>
      <c r="K8" s="38">
        <f>SUM(B8:J8)</f>
        <v>78768</v>
      </c>
      <c r="L8"/>
      <c r="M8"/>
      <c r="N8"/>
    </row>
    <row r="9" spans="1:14" ht="16.5" customHeight="1">
      <c r="A9" s="22" t="s">
        <v>32</v>
      </c>
      <c r="B9" s="45">
        <v>11494</v>
      </c>
      <c r="C9" s="45">
        <v>12686</v>
      </c>
      <c r="D9" s="45">
        <v>13968</v>
      </c>
      <c r="E9" s="45">
        <v>7482</v>
      </c>
      <c r="F9" s="45">
        <v>8551</v>
      </c>
      <c r="G9" s="45">
        <v>5470</v>
      </c>
      <c r="H9" s="45">
        <v>5077</v>
      </c>
      <c r="I9" s="45">
        <v>12243</v>
      </c>
      <c r="J9" s="45">
        <v>1631</v>
      </c>
      <c r="K9" s="38">
        <f>SUM(B9:J9)</f>
        <v>78602</v>
      </c>
      <c r="L9"/>
      <c r="M9"/>
      <c r="N9"/>
    </row>
    <row r="10" spans="1:14" ht="16.5" customHeight="1">
      <c r="A10" s="22" t="s">
        <v>31</v>
      </c>
      <c r="B10" s="45">
        <v>23</v>
      </c>
      <c r="C10" s="45">
        <v>5</v>
      </c>
      <c r="D10" s="45">
        <v>2</v>
      </c>
      <c r="E10" s="45">
        <v>99</v>
      </c>
      <c r="F10" s="45">
        <v>10</v>
      </c>
      <c r="G10" s="45">
        <v>1</v>
      </c>
      <c r="H10" s="45">
        <v>0</v>
      </c>
      <c r="I10" s="45">
        <v>26</v>
      </c>
      <c r="J10" s="45">
        <v>0</v>
      </c>
      <c r="K10" s="38">
        <f>SUM(B10:J10)</f>
        <v>166</v>
      </c>
      <c r="L10"/>
      <c r="M10"/>
      <c r="N10"/>
    </row>
    <row r="11" spans="1:14" ht="16.5" customHeight="1">
      <c r="A11" s="44" t="s">
        <v>30</v>
      </c>
      <c r="B11" s="43">
        <v>149220</v>
      </c>
      <c r="C11" s="43">
        <v>120039</v>
      </c>
      <c r="D11" s="43">
        <v>178161</v>
      </c>
      <c r="E11" s="43">
        <v>80647</v>
      </c>
      <c r="F11" s="43">
        <v>115256</v>
      </c>
      <c r="G11" s="43">
        <v>130916</v>
      </c>
      <c r="H11" s="43">
        <v>153656</v>
      </c>
      <c r="I11" s="43">
        <v>183709</v>
      </c>
      <c r="J11" s="43">
        <v>45577</v>
      </c>
      <c r="K11" s="38">
        <f>SUM(B11:J11)</f>
        <v>1157181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70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1.217328157081118</v>
      </c>
      <c r="C16" s="39">
        <v>1.2986409618349</v>
      </c>
      <c r="D16" s="39">
        <v>1.140711714611246</v>
      </c>
      <c r="E16" s="39">
        <v>1.524394266497826</v>
      </c>
      <c r="F16" s="39">
        <v>1.142171071899726</v>
      </c>
      <c r="G16" s="39">
        <v>1.258337181810115</v>
      </c>
      <c r="H16" s="39">
        <v>1.17354463713</v>
      </c>
      <c r="I16" s="39">
        <v>1.178788952981549</v>
      </c>
      <c r="J16" s="39">
        <v>1.101997174493603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71</v>
      </c>
      <c r="B18" s="36">
        <f>SUM(B19:B27)</f>
        <v>907946.11</v>
      </c>
      <c r="C18" s="36">
        <f aca="true" t="shared" si="2" ref="C18:J18">SUM(C19:C27)</f>
        <v>891864.12</v>
      </c>
      <c r="D18" s="36">
        <f t="shared" si="2"/>
        <v>1243791.8399999999</v>
      </c>
      <c r="E18" s="36">
        <f t="shared" si="2"/>
        <v>664554.9400000001</v>
      </c>
      <c r="F18" s="36">
        <f t="shared" si="2"/>
        <v>741059.7200000001</v>
      </c>
      <c r="G18" s="36">
        <f t="shared" si="2"/>
        <v>901067.7900000002</v>
      </c>
      <c r="H18" s="36">
        <f t="shared" si="2"/>
        <v>789575.6399999999</v>
      </c>
      <c r="I18" s="36">
        <f t="shared" si="2"/>
        <v>993750.77</v>
      </c>
      <c r="J18" s="36">
        <f t="shared" si="2"/>
        <v>247830.61</v>
      </c>
      <c r="K18" s="36">
        <f>SUM(B18:J18)</f>
        <v>7381441.54</v>
      </c>
      <c r="L18"/>
      <c r="M18"/>
      <c r="N18"/>
    </row>
    <row r="19" spans="1:14" ht="16.5" customHeight="1">
      <c r="A19" s="35" t="s">
        <v>27</v>
      </c>
      <c r="B19" s="61">
        <f>ROUND((B13+B14)*B7,2)</f>
        <v>721885.94</v>
      </c>
      <c r="C19" s="61">
        <f aca="true" t="shared" si="3" ref="C19:J19">ROUND((C13+C14)*C7,2)</f>
        <v>654876.55</v>
      </c>
      <c r="D19" s="61">
        <f t="shared" si="3"/>
        <v>1050860.5</v>
      </c>
      <c r="E19" s="61">
        <f t="shared" si="3"/>
        <v>419559.43</v>
      </c>
      <c r="F19" s="61">
        <f t="shared" si="3"/>
        <v>623096.67</v>
      </c>
      <c r="G19" s="61">
        <f t="shared" si="3"/>
        <v>693309.68</v>
      </c>
      <c r="H19" s="61">
        <f t="shared" si="3"/>
        <v>642471.82</v>
      </c>
      <c r="I19" s="61">
        <f t="shared" si="3"/>
        <v>801256.05</v>
      </c>
      <c r="J19" s="61">
        <f t="shared" si="3"/>
        <v>218393.65</v>
      </c>
      <c r="K19" s="30">
        <f>SUM(B19:J19)</f>
        <v>5825710.290000001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156886.14</v>
      </c>
      <c r="C20" s="30">
        <f t="shared" si="4"/>
        <v>195572.96</v>
      </c>
      <c r="D20" s="30">
        <f t="shared" si="4"/>
        <v>147868.38</v>
      </c>
      <c r="E20" s="30">
        <f t="shared" si="4"/>
        <v>220014.56</v>
      </c>
      <c r="F20" s="30">
        <f t="shared" si="4"/>
        <v>88586.32</v>
      </c>
      <c r="G20" s="30">
        <f t="shared" si="4"/>
        <v>179107.67</v>
      </c>
      <c r="H20" s="30">
        <f t="shared" si="4"/>
        <v>111497.54</v>
      </c>
      <c r="I20" s="30">
        <f t="shared" si="4"/>
        <v>143255.73</v>
      </c>
      <c r="J20" s="30">
        <f t="shared" si="4"/>
        <v>22275.54</v>
      </c>
      <c r="K20" s="30">
        <f aca="true" t="shared" si="5" ref="K18:K26">SUM(B20:J20)</f>
        <v>1265064.84</v>
      </c>
      <c r="L20"/>
      <c r="M20"/>
      <c r="N20"/>
    </row>
    <row r="21" spans="1:14" ht="16.5" customHeight="1">
      <c r="A21" s="18" t="s">
        <v>25</v>
      </c>
      <c r="B21" s="30">
        <v>25084.96</v>
      </c>
      <c r="C21" s="30">
        <v>35733.79</v>
      </c>
      <c r="D21" s="30">
        <v>36990.74</v>
      </c>
      <c r="E21" s="30">
        <v>19918.66</v>
      </c>
      <c r="F21" s="30">
        <v>25896.93</v>
      </c>
      <c r="G21" s="30">
        <v>24880.27</v>
      </c>
      <c r="H21" s="30">
        <v>30245.46</v>
      </c>
      <c r="I21" s="30">
        <v>43259.17</v>
      </c>
      <c r="J21" s="30">
        <v>11318.27</v>
      </c>
      <c r="K21" s="30">
        <f t="shared" si="5"/>
        <v>253328.24999999997</v>
      </c>
      <c r="L21"/>
      <c r="M21"/>
      <c r="N21"/>
    </row>
    <row r="22" spans="1:14" ht="16.5" customHeight="1">
      <c r="A22" s="18" t="s">
        <v>24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62" t="s">
        <v>72</v>
      </c>
      <c r="B24" s="30">
        <v>1161.92</v>
      </c>
      <c r="C24" s="30">
        <v>1141.08</v>
      </c>
      <c r="D24" s="30">
        <v>1591.78</v>
      </c>
      <c r="E24" s="30">
        <v>851.9</v>
      </c>
      <c r="F24" s="30">
        <v>948.3</v>
      </c>
      <c r="G24" s="30">
        <v>1154.11</v>
      </c>
      <c r="H24" s="30">
        <v>1010.82</v>
      </c>
      <c r="I24" s="30">
        <v>1273.95</v>
      </c>
      <c r="J24" s="30">
        <v>317.84</v>
      </c>
      <c r="K24" s="30">
        <f t="shared" si="5"/>
        <v>9451.699999999999</v>
      </c>
      <c r="L24"/>
      <c r="M24"/>
      <c r="N24"/>
    </row>
    <row r="25" spans="1:14" ht="16.5" customHeight="1">
      <c r="A25" s="62" t="s">
        <v>73</v>
      </c>
      <c r="B25" s="30">
        <v>857.63</v>
      </c>
      <c r="C25" s="30">
        <v>790.68</v>
      </c>
      <c r="D25" s="30">
        <v>949.02</v>
      </c>
      <c r="E25" s="30">
        <v>551.98</v>
      </c>
      <c r="F25" s="30">
        <v>575.75</v>
      </c>
      <c r="G25" s="30">
        <v>656.05</v>
      </c>
      <c r="H25" s="30">
        <v>662.99</v>
      </c>
      <c r="I25" s="30">
        <v>952.55</v>
      </c>
      <c r="J25" s="30">
        <v>301.83</v>
      </c>
      <c r="K25" s="30">
        <f t="shared" si="5"/>
        <v>6298.48</v>
      </c>
      <c r="L25"/>
      <c r="M25"/>
      <c r="N25"/>
    </row>
    <row r="26" spans="1:14" ht="16.5" customHeight="1">
      <c r="A26" s="62" t="s">
        <v>74</v>
      </c>
      <c r="B26" s="30">
        <v>340.09</v>
      </c>
      <c r="C26" s="30">
        <v>290.2</v>
      </c>
      <c r="D26" s="30">
        <v>343.13</v>
      </c>
      <c r="E26" s="30">
        <v>199.55</v>
      </c>
      <c r="F26" s="30">
        <v>226.32</v>
      </c>
      <c r="G26" s="30">
        <v>230.58</v>
      </c>
      <c r="H26" s="30">
        <v>228.15</v>
      </c>
      <c r="I26" s="30">
        <v>294.46</v>
      </c>
      <c r="J26" s="30">
        <v>113.16</v>
      </c>
      <c r="K26" s="30">
        <f t="shared" si="5"/>
        <v>2265.64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-57034.63</v>
      </c>
      <c r="C29" s="30">
        <f t="shared" si="6"/>
        <v>-62163.54</v>
      </c>
      <c r="D29" s="30">
        <f t="shared" si="6"/>
        <v>-947692.9699999999</v>
      </c>
      <c r="E29" s="30">
        <f t="shared" si="6"/>
        <v>-37657.920000000006</v>
      </c>
      <c r="F29" s="30">
        <f t="shared" si="6"/>
        <v>-42897.53</v>
      </c>
      <c r="G29" s="30">
        <f t="shared" si="6"/>
        <v>-30485.57</v>
      </c>
      <c r="H29" s="30">
        <f t="shared" si="6"/>
        <v>-603959.6100000001</v>
      </c>
      <c r="I29" s="30">
        <f t="shared" si="6"/>
        <v>-60953.149999999994</v>
      </c>
      <c r="J29" s="30">
        <f t="shared" si="6"/>
        <v>-15423.37</v>
      </c>
      <c r="K29" s="30">
        <f aca="true" t="shared" si="7" ref="K29:K37">SUM(B29:J29)</f>
        <v>-1858268.29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-50573.6</v>
      </c>
      <c r="C30" s="30">
        <f t="shared" si="8"/>
        <v>-55818.4</v>
      </c>
      <c r="D30" s="30">
        <f t="shared" si="8"/>
        <v>-61459.2</v>
      </c>
      <c r="E30" s="30">
        <f t="shared" si="8"/>
        <v>-32920.8</v>
      </c>
      <c r="F30" s="30">
        <f t="shared" si="8"/>
        <v>-37624.4</v>
      </c>
      <c r="G30" s="30">
        <f t="shared" si="8"/>
        <v>-24068</v>
      </c>
      <c r="H30" s="30">
        <f t="shared" si="8"/>
        <v>-22338.8</v>
      </c>
      <c r="I30" s="30">
        <f t="shared" si="8"/>
        <v>-53869.2</v>
      </c>
      <c r="J30" s="30">
        <f t="shared" si="8"/>
        <v>-7176.4</v>
      </c>
      <c r="K30" s="30">
        <f t="shared" si="7"/>
        <v>-345848.80000000005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-50573.6</v>
      </c>
      <c r="C31" s="30">
        <f aca="true" t="shared" si="9" ref="C31:J31">-ROUND((C9)*$E$3,2)</f>
        <v>-55818.4</v>
      </c>
      <c r="D31" s="30">
        <f t="shared" si="9"/>
        <v>-61459.2</v>
      </c>
      <c r="E31" s="30">
        <f t="shared" si="9"/>
        <v>-32920.8</v>
      </c>
      <c r="F31" s="30">
        <f t="shared" si="9"/>
        <v>-37624.4</v>
      </c>
      <c r="G31" s="30">
        <f t="shared" si="9"/>
        <v>-24068</v>
      </c>
      <c r="H31" s="30">
        <f t="shared" si="9"/>
        <v>-22338.8</v>
      </c>
      <c r="I31" s="30">
        <f t="shared" si="9"/>
        <v>-53869.2</v>
      </c>
      <c r="J31" s="30">
        <f t="shared" si="9"/>
        <v>-7176.4</v>
      </c>
      <c r="K31" s="30">
        <f t="shared" si="7"/>
        <v>-345848.80000000005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-6461.03</v>
      </c>
      <c r="C35" s="27">
        <f t="shared" si="10"/>
        <v>-6345.14</v>
      </c>
      <c r="D35" s="27">
        <f t="shared" si="10"/>
        <v>-886233.7699999999</v>
      </c>
      <c r="E35" s="27">
        <f t="shared" si="10"/>
        <v>-4737.12</v>
      </c>
      <c r="F35" s="27">
        <f t="shared" si="10"/>
        <v>-5273.13</v>
      </c>
      <c r="G35" s="27">
        <f t="shared" si="10"/>
        <v>-6417.57</v>
      </c>
      <c r="H35" s="27">
        <f t="shared" si="10"/>
        <v>-581620.81</v>
      </c>
      <c r="I35" s="27">
        <f t="shared" si="10"/>
        <v>-7083.95</v>
      </c>
      <c r="J35" s="27">
        <f t="shared" si="10"/>
        <v>-8246.970000000001</v>
      </c>
      <c r="K35" s="30">
        <f t="shared" si="7"/>
        <v>-1512419.4899999998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68</v>
      </c>
      <c r="B44" s="17">
        <v>0</v>
      </c>
      <c r="C44" s="17">
        <v>0</v>
      </c>
      <c r="D44" s="17">
        <v>-855000</v>
      </c>
      <c r="E44" s="17">
        <v>0</v>
      </c>
      <c r="F44" s="17">
        <v>0</v>
      </c>
      <c r="G44" s="17">
        <v>0</v>
      </c>
      <c r="H44" s="17">
        <v>-576000</v>
      </c>
      <c r="I44" s="17">
        <v>0</v>
      </c>
      <c r="J44" s="17">
        <v>0</v>
      </c>
      <c r="K44" s="17">
        <f>SUM(B44:J44)</f>
        <v>-1431000</v>
      </c>
      <c r="L44" s="24"/>
      <c r="M44"/>
      <c r="N44"/>
    </row>
    <row r="45" spans="1:14" s="23" customFormat="1" ht="16.5" customHeight="1">
      <c r="A45" s="25" t="s">
        <v>69</v>
      </c>
      <c r="B45" s="17">
        <v>-6461.03</v>
      </c>
      <c r="C45" s="17">
        <v>-6345.14</v>
      </c>
      <c r="D45" s="17">
        <v>-8851.32</v>
      </c>
      <c r="E45" s="17">
        <v>-4737.12</v>
      </c>
      <c r="F45" s="17">
        <v>-5273.13</v>
      </c>
      <c r="G45" s="17">
        <v>-6417.57</v>
      </c>
      <c r="H45" s="17">
        <v>-5620.81</v>
      </c>
      <c r="I45" s="17">
        <v>-7083.95</v>
      </c>
      <c r="J45" s="17">
        <v>-1767.37</v>
      </c>
      <c r="K45" s="17">
        <f>SUM(B45:J45)</f>
        <v>-52557.439999999995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850911.48</v>
      </c>
      <c r="C49" s="27">
        <f>IF(C18+C29+C50&lt;0,0,C18+C29+C50)</f>
        <v>829700.58</v>
      </c>
      <c r="D49" s="27">
        <f>IF(D18+D29+D50&lt;0,0,D18+D29+D50)</f>
        <v>296098.87</v>
      </c>
      <c r="E49" s="27">
        <f>IF(E18+E29+E50&lt;0,0,E18+E29+E50)</f>
        <v>626897.02</v>
      </c>
      <c r="F49" s="27">
        <f>IF(F18+F29+F50&lt;0,0,F18+F29+F50)</f>
        <v>698162.1900000001</v>
      </c>
      <c r="G49" s="27">
        <f>IF(G18+G29+G50&lt;0,0,G18+G29+G50)</f>
        <v>870582.2200000002</v>
      </c>
      <c r="H49" s="27">
        <f>IF(H18+H29+H50&lt;0,0,H18+H29+H50)</f>
        <v>185616.0299999998</v>
      </c>
      <c r="I49" s="27">
        <f>IF(I18+I29+I50&lt;0,0,I18+I29+I50)</f>
        <v>932797.62</v>
      </c>
      <c r="J49" s="27">
        <f>IF(J18+J29+J50&lt;0,0,J18+J29+J50)</f>
        <v>232407.24</v>
      </c>
      <c r="K49" s="20">
        <f>SUM(B49:J49)</f>
        <v>5523173.250000001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850911.48</v>
      </c>
      <c r="C55" s="10">
        <f t="shared" si="11"/>
        <v>829700.58</v>
      </c>
      <c r="D55" s="10">
        <f t="shared" si="11"/>
        <v>296098.88</v>
      </c>
      <c r="E55" s="10">
        <f t="shared" si="11"/>
        <v>626897.02</v>
      </c>
      <c r="F55" s="10">
        <f t="shared" si="11"/>
        <v>698162.19</v>
      </c>
      <c r="G55" s="10">
        <f t="shared" si="11"/>
        <v>870582.22</v>
      </c>
      <c r="H55" s="10">
        <f t="shared" si="11"/>
        <v>185616.03</v>
      </c>
      <c r="I55" s="10">
        <f>SUM(I56:I68)</f>
        <v>932797.6200000001</v>
      </c>
      <c r="J55" s="10">
        <f t="shared" si="11"/>
        <v>232407.23</v>
      </c>
      <c r="K55" s="5">
        <f>SUM(K56:K68)</f>
        <v>5523173.25</v>
      </c>
      <c r="L55" s="9"/>
    </row>
    <row r="56" spans="1:11" ht="16.5" customHeight="1">
      <c r="A56" s="7" t="s">
        <v>57</v>
      </c>
      <c r="B56" s="8">
        <v>743951.91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743951.91</v>
      </c>
    </row>
    <row r="57" spans="1:11" ht="16.5" customHeight="1">
      <c r="A57" s="7" t="s">
        <v>58</v>
      </c>
      <c r="B57" s="8">
        <v>106959.57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106959.57</v>
      </c>
    </row>
    <row r="58" spans="1:11" ht="16.5" customHeight="1">
      <c r="A58" s="7" t="s">
        <v>4</v>
      </c>
      <c r="B58" s="6">
        <v>0</v>
      </c>
      <c r="C58" s="8">
        <v>829700.58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829700.58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296098.88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296098.88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626897.02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626897.02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698162.19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698162.19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870582.22</v>
      </c>
      <c r="H62" s="6">
        <v>0</v>
      </c>
      <c r="I62" s="6">
        <v>0</v>
      </c>
      <c r="J62" s="6">
        <v>0</v>
      </c>
      <c r="K62" s="5">
        <f t="shared" si="12"/>
        <v>870582.22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185616.03</v>
      </c>
      <c r="I63" s="6">
        <v>0</v>
      </c>
      <c r="J63" s="6">
        <v>0</v>
      </c>
      <c r="K63" s="5">
        <f t="shared" si="12"/>
        <v>185616.03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348866.31</v>
      </c>
      <c r="J65" s="6">
        <v>0</v>
      </c>
      <c r="K65" s="5">
        <f t="shared" si="12"/>
        <v>348866.31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583931.31</v>
      </c>
      <c r="J66" s="6">
        <v>0</v>
      </c>
      <c r="K66" s="5">
        <f t="shared" si="12"/>
        <v>583931.31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232407.23</v>
      </c>
      <c r="K67" s="5">
        <f t="shared" si="12"/>
        <v>232407.23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2022-08-25T20:39:42Z</dcterms:modified>
  <cp:category/>
  <cp:version/>
  <cp:contentType/>
  <cp:contentStatus/>
</cp:coreProperties>
</file>