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<sst xmlns="http://schemas.openxmlformats.org/spreadsheetml/2006/main" count="77" uniqueCount="76">
  <si>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</si>
  <si>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</si>
  <si>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</si>
  <si>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</si>
  <si>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</si>
  <si>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</si>
  <si>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</si>
  <si>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</si>
  <si>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</si>
  <si>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</si>
  <si>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</si>
  <si>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</si>
  <si>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</si>
  <si>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</si>
  <si>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</si>
  <si>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</si>
  <si>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</si>
  <si>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</si>
  <si>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</si>
  <si>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</si>
  <si>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</si>
  <si>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</si>
  <si>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</si>
  <si>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</si>
  <si>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</si>
  <si>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</si>
  <si>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</si>
  <si>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</si>
  <si>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</si>
  <si>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</si>
  <si>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</si>
  <si>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</si>
  <si>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</si>
  <si>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</si>
  <si>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</si>
  <si>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</si>
  <si>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</si>
  <si>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</si>
  <si>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</si>
  <si>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</si>
  <si>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</si>
  <si>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</si>
  <si>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</si>
  <si>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</si>
  <si>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</si>
  <si>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</si>
  <si>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</si>
  <si>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</si>
  <si>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</si>
  <si>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</si>
  <si>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</si>
  <si>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</si>
  <si>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</si>
  <si>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</si>
  <si>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</si>
  <si>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</si>
  <si>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</si>
  <si>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</si>
  <si>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</si>
  <si>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</si>
  <si>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</si>
  <si>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</si>
  <si>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</si>
  <si>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</si>
  <si>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</si>
  <si>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18/08/22 - VENCIMENTO 25/08/22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</si>
  <si>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</si>
  <si>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</si>
  <si>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</si>
  <si>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</si>
  <si>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</si>
  <si>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</si>
  <si>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</si>
  <si>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</si>
  <si>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</si>
  <si>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Revisões de julho: passageiros (103.348 pass.), fator de transição e ar condicionado.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</si>
</sst>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48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9" t="s">
        <v>58</v>
      </c>
      <c r="C5" s="49" t="s">
        <v>44</v>
      </c>
      <c r="D5" s="50" t="s">
        <v>59</v>
      </c>
      <c r="E5" s="50" t="s">
        <v>60</v>
      </c>
      <c r="F5" s="50" t="s">
        <v>61</v>
      </c>
      <c r="G5" s="49" t="s">
        <v>62</v>
      </c>
      <c r="H5" s="50" t="s">
        <v>59</v>
      </c>
      <c r="I5" s="49" t="s">
        <v>43</v>
      </c>
      <c r="J5" s="49" t="s">
        <v>63</v>
      </c>
      <c r="K5" s="58"/>
    </row>
    <row r="6" spans="1:11" ht="18.75" customHeight="1">
      <c r="A6" s="58"/>
      <c r="B6" s="48" t="s">
        <v>42</v>
      </c>
      <c r="C6" s="48" t="s">
        <v>41</v>
      </c>
      <c r="D6" s="48" t="s">
        <v>40</v>
      </c>
      <c r="E6" s="48" t="s">
        <v>39</v>
      </c>
      <c r="F6" s="48" t="s">
        <v>38</v>
      </c>
      <c r="G6" s="48" t="s">
        <v>37</v>
      </c>
      <c r="H6" s="48" t="s">
        <v>36</v>
      </c>
      <c r="I6" s="48" t="s">
        <v>35</v>
      </c>
      <c r="J6" s="48" t="s">
        <v>34</v>
      </c>
      <c r="K6" s="58"/>
    </row>
    <row r="7" spans="1:14" ht="16.5" customHeight="1">
      <c r="A7" s="13" t="s">
        <v>33</v>
      </c>
      <c r="B7" s="47">
        <f aca="true" t="shared" si="0" ref="B7:K7">B8+B11</f>
        <v>340572</v>
      </c>
      <c r="C7" s="47">
        <f t="shared" si="0"/>
        <v>278838</v>
      </c>
      <c r="D7" s="47">
        <f t="shared" si="0"/>
        <v>347822</v>
      </c>
      <c r="E7" s="47">
        <f t="shared" si="0"/>
        <v>184233</v>
      </c>
      <c r="F7" s="47">
        <f t="shared" si="0"/>
        <v>232538</v>
      </c>
      <c r="G7" s="47">
        <f t="shared" si="0"/>
        <v>229427</v>
      </c>
      <c r="H7" s="47">
        <f t="shared" si="0"/>
        <v>268279</v>
      </c>
      <c r="I7" s="47">
        <f t="shared" si="0"/>
        <v>383518</v>
      </c>
      <c r="J7" s="47">
        <f t="shared" si="0"/>
        <v>123195</v>
      </c>
      <c r="K7" s="47">
        <f t="shared" si="0"/>
        <v>2388422</v>
      </c>
      <c r="L7" s="46"/>
      <c r="M7"/>
      <c r="N7"/>
    </row>
    <row r="8" spans="1:14" ht="16.5" customHeight="1">
      <c r="A8" s="44" t="s">
        <v>32</v>
      </c>
      <c r="B8" s="45">
        <f aca="true" t="shared" si="1" ref="B8:J8">+B9+B10</f>
        <v>17686</v>
      </c>
      <c r="C8" s="45">
        <f t="shared" si="1"/>
        <v>17859</v>
      </c>
      <c r="D8" s="45">
        <f t="shared" si="1"/>
        <v>17773</v>
      </c>
      <c r="E8" s="45">
        <f t="shared" si="1"/>
        <v>11960</v>
      </c>
      <c r="F8" s="45">
        <f t="shared" si="1"/>
        <v>13124</v>
      </c>
      <c r="G8" s="45">
        <f t="shared" si="1"/>
        <v>6654</v>
      </c>
      <c r="H8" s="45">
        <f t="shared" si="1"/>
        <v>5915</v>
      </c>
      <c r="I8" s="45">
        <f t="shared" si="1"/>
        <v>19342</v>
      </c>
      <c r="J8" s="45">
        <f t="shared" si="1"/>
        <v>4162</v>
      </c>
      <c r="K8" s="38">
        <f>SUM(B8:J8)</f>
        <v>114475</v>
      </c>
      <c r="L8"/>
      <c r="M8"/>
      <c r="N8"/>
    </row>
    <row r="9" spans="1:14" ht="16.5" customHeight="1">
      <c r="A9" s="22" t="s">
        <v>31</v>
      </c>
      <c r="B9" s="45">
        <v>17635</v>
      </c>
      <c r="C9" s="45">
        <v>17850</v>
      </c>
      <c r="D9" s="45">
        <v>17765</v>
      </c>
      <c r="E9" s="45">
        <v>11793</v>
      </c>
      <c r="F9" s="45">
        <v>13110</v>
      </c>
      <c r="G9" s="45">
        <v>6652</v>
      </c>
      <c r="H9" s="45">
        <v>5915</v>
      </c>
      <c r="I9" s="45">
        <v>19247</v>
      </c>
      <c r="J9" s="45">
        <v>4162</v>
      </c>
      <c r="K9" s="38">
        <f>SUM(B9:J9)</f>
        <v>114129</v>
      </c>
      <c r="L9"/>
      <c r="M9"/>
      <c r="N9"/>
    </row>
    <row r="10" spans="1:14" ht="16.5" customHeight="1">
      <c r="A10" s="22" t="s">
        <v>30</v>
      </c>
      <c r="B10" s="45">
        <v>51</v>
      </c>
      <c r="C10" s="45">
        <v>9</v>
      </c>
      <c r="D10" s="45">
        <v>8</v>
      </c>
      <c r="E10" s="45">
        <v>167</v>
      </c>
      <c r="F10" s="45">
        <v>14</v>
      </c>
      <c r="G10" s="45">
        <v>2</v>
      </c>
      <c r="H10" s="45">
        <v>0</v>
      </c>
      <c r="I10" s="45">
        <v>95</v>
      </c>
      <c r="J10" s="45">
        <v>0</v>
      </c>
      <c r="K10" s="38">
        <f>SUM(B10:J10)</f>
        <v>346</v>
      </c>
      <c r="L10"/>
      <c r="M10"/>
      <c r="N10"/>
    </row>
    <row r="11" spans="1:14" ht="16.5" customHeight="1">
      <c r="A11" s="44" t="s">
        <v>29</v>
      </c>
      <c r="B11" s="43">
        <v>322886</v>
      </c>
      <c r="C11" s="43">
        <v>260979</v>
      </c>
      <c r="D11" s="43">
        <v>330049</v>
      </c>
      <c r="E11" s="43">
        <v>172273</v>
      </c>
      <c r="F11" s="43">
        <v>219414</v>
      </c>
      <c r="G11" s="43">
        <v>222773</v>
      </c>
      <c r="H11" s="43">
        <v>262364</v>
      </c>
      <c r="I11" s="43">
        <v>364176</v>
      </c>
      <c r="J11" s="43">
        <v>119033</v>
      </c>
      <c r="K11" s="38">
        <f>SUM(B11:J11)</f>
        <v>2273947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28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69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27</v>
      </c>
      <c r="B16" s="39">
        <v>1.1204236284531</v>
      </c>
      <c r="C16" s="39">
        <v>1.182224254571569</v>
      </c>
      <c r="D16" s="39">
        <v>1.049878962860262</v>
      </c>
      <c r="E16" s="39">
        <v>1.396637911527934</v>
      </c>
      <c r="F16" s="39">
        <v>1.051744023346424</v>
      </c>
      <c r="G16" s="39">
        <v>1.153998421318056</v>
      </c>
      <c r="H16" s="39">
        <v>1.13566198843216</v>
      </c>
      <c r="I16" s="39">
        <v>1.086297798605657</v>
      </c>
      <c r="J16" s="39">
        <v>1.054340416628297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70</v>
      </c>
      <c r="B18" s="36">
        <f>SUM(B19:B27)</f>
        <v>1767842.73</v>
      </c>
      <c r="C18" s="36">
        <f aca="true" t="shared" si="2" ref="C18:J18">SUM(C19:C27)</f>
        <v>1683065.0100000002</v>
      </c>
      <c r="D18" s="36">
        <f t="shared" si="2"/>
        <v>2061084.07</v>
      </c>
      <c r="E18" s="36">
        <f t="shared" si="2"/>
        <v>1264021.1700000002</v>
      </c>
      <c r="F18" s="36">
        <f t="shared" si="2"/>
        <v>1273133.5000000002</v>
      </c>
      <c r="G18" s="36">
        <f t="shared" si="2"/>
        <v>1382834.3900000001</v>
      </c>
      <c r="H18" s="36">
        <f t="shared" si="2"/>
        <v>1279431.1400000001</v>
      </c>
      <c r="I18" s="36">
        <f t="shared" si="2"/>
        <v>1781297.3400000003</v>
      </c>
      <c r="J18" s="36">
        <f t="shared" si="2"/>
        <v>615319.49</v>
      </c>
      <c r="K18" s="36">
        <f>SUM(B18:J18)</f>
        <v>13108028.840000002</v>
      </c>
      <c r="L18"/>
      <c r="M18"/>
      <c r="N18"/>
    </row>
    <row r="19" spans="1:14" ht="16.5" customHeight="1">
      <c r="A19" s="35" t="s">
        <v>26</v>
      </c>
      <c r="B19" s="61">
        <f>ROUND((B13+B14)*B7,2)</f>
        <v>1529542.91</v>
      </c>
      <c r="C19" s="61">
        <f aca="true" t="shared" si="3" ref="C19:J19">ROUND((C13+C14)*C7,2)</f>
        <v>1375758.81</v>
      </c>
      <c r="D19" s="61">
        <f t="shared" si="3"/>
        <v>1902412.43</v>
      </c>
      <c r="E19" s="61">
        <f t="shared" si="3"/>
        <v>876101.61</v>
      </c>
      <c r="F19" s="61">
        <f t="shared" si="3"/>
        <v>1170224.23</v>
      </c>
      <c r="G19" s="61">
        <f t="shared" si="3"/>
        <v>1166269.21</v>
      </c>
      <c r="H19" s="61">
        <f t="shared" si="3"/>
        <v>1085859.25</v>
      </c>
      <c r="I19" s="61">
        <f t="shared" si="3"/>
        <v>1568013.34</v>
      </c>
      <c r="J19" s="61">
        <f t="shared" si="3"/>
        <v>569924.71</v>
      </c>
      <c r="K19" s="30">
        <f>SUM(B19:J19)</f>
        <v>11244106.5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184193.11</v>
      </c>
      <c r="C20" s="30">
        <f t="shared" si="4"/>
        <v>250696.62</v>
      </c>
      <c r="D20" s="30">
        <f t="shared" si="4"/>
        <v>94890.36</v>
      </c>
      <c r="E20" s="30">
        <f t="shared" si="4"/>
        <v>347495.11</v>
      </c>
      <c r="F20" s="30">
        <f t="shared" si="4"/>
        <v>60552.11</v>
      </c>
      <c r="G20" s="30">
        <f t="shared" si="4"/>
        <v>179603.62</v>
      </c>
      <c r="H20" s="30">
        <f t="shared" si="4"/>
        <v>147309.83</v>
      </c>
      <c r="I20" s="30">
        <f t="shared" si="4"/>
        <v>135316.1</v>
      </c>
      <c r="J20" s="30">
        <f t="shared" si="4"/>
        <v>30969.95</v>
      </c>
      <c r="K20" s="30">
        <f aca="true" t="shared" si="5" ref="K18:K26">SUM(B20:J20)</f>
        <v>1431026.81</v>
      </c>
      <c r="L20"/>
      <c r="M20"/>
      <c r="N20"/>
    </row>
    <row r="21" spans="1:14" ht="16.5" customHeight="1">
      <c r="A21" s="18" t="s">
        <v>24</v>
      </c>
      <c r="B21" s="30">
        <v>49853.51</v>
      </c>
      <c r="C21" s="30">
        <v>50806.31</v>
      </c>
      <c r="D21" s="30">
        <v>55753.35</v>
      </c>
      <c r="E21" s="30">
        <v>35265.76</v>
      </c>
      <c r="F21" s="30">
        <v>38869.55</v>
      </c>
      <c r="G21" s="30">
        <v>33308.63</v>
      </c>
      <c r="H21" s="30">
        <v>40950.74</v>
      </c>
      <c r="I21" s="30">
        <v>71925.56</v>
      </c>
      <c r="J21" s="30">
        <v>18438.4</v>
      </c>
      <c r="K21" s="30">
        <f t="shared" si="5"/>
        <v>395171.81000000006</v>
      </c>
      <c r="L21"/>
      <c r="M21"/>
      <c r="N21"/>
    </row>
    <row r="22" spans="1:14" ht="16.5" customHeight="1">
      <c r="A22" s="18" t="s">
        <v>23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71</v>
      </c>
      <c r="B24" s="30">
        <v>1326.05</v>
      </c>
      <c r="C24" s="30">
        <v>1263.53</v>
      </c>
      <c r="D24" s="30">
        <v>1547.49</v>
      </c>
      <c r="E24" s="30">
        <v>948.3</v>
      </c>
      <c r="F24" s="30">
        <v>956.11</v>
      </c>
      <c r="G24" s="30">
        <v>1036.87</v>
      </c>
      <c r="H24" s="30">
        <v>961.32</v>
      </c>
      <c r="I24" s="30">
        <v>1336.47</v>
      </c>
      <c r="J24" s="30">
        <v>461.12</v>
      </c>
      <c r="K24" s="30">
        <f t="shared" si="5"/>
        <v>9837.26</v>
      </c>
      <c r="L24"/>
      <c r="M24"/>
      <c r="N24"/>
    </row>
    <row r="25" spans="1:14" ht="16.5" customHeight="1">
      <c r="A25" s="62" t="s">
        <v>72</v>
      </c>
      <c r="B25" s="30">
        <v>857.63</v>
      </c>
      <c r="C25" s="30">
        <v>790.68</v>
      </c>
      <c r="D25" s="30">
        <v>949.02</v>
      </c>
      <c r="E25" s="30">
        <v>551.98</v>
      </c>
      <c r="F25" s="30">
        <v>575.75</v>
      </c>
      <c r="G25" s="30">
        <v>656.05</v>
      </c>
      <c r="H25" s="30">
        <v>662.99</v>
      </c>
      <c r="I25" s="30">
        <v>952.55</v>
      </c>
      <c r="J25" s="30">
        <v>301.83</v>
      </c>
      <c r="K25" s="30">
        <f t="shared" si="5"/>
        <v>6298.48</v>
      </c>
      <c r="L25"/>
      <c r="M25"/>
      <c r="N25"/>
    </row>
    <row r="26" spans="1:14" ht="16.5" customHeight="1">
      <c r="A26" s="62" t="s">
        <v>73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-147341.81999999998</v>
      </c>
      <c r="C29" s="30">
        <f t="shared" si="6"/>
        <v>-101263.23</v>
      </c>
      <c r="D29" s="30">
        <f t="shared" si="6"/>
        <v>-154305.05000000005</v>
      </c>
      <c r="E29" s="30">
        <f t="shared" si="6"/>
        <v>-113922.45999999999</v>
      </c>
      <c r="F29" s="30">
        <f t="shared" si="6"/>
        <v>-75270.72</v>
      </c>
      <c r="G29" s="30">
        <f t="shared" si="6"/>
        <v>-107048.81000000001</v>
      </c>
      <c r="H29" s="30">
        <f t="shared" si="6"/>
        <v>-48148.479999999996</v>
      </c>
      <c r="I29" s="30">
        <f t="shared" si="6"/>
        <v>-119465.85</v>
      </c>
      <c r="J29" s="30">
        <f t="shared" si="6"/>
        <v>-35004.73999999999</v>
      </c>
      <c r="K29" s="30">
        <f aca="true" t="shared" si="7" ref="K29:K37">SUM(B29:J29)</f>
        <v>-901771.16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-139795.68</v>
      </c>
      <c r="C30" s="30">
        <f t="shared" si="8"/>
        <v>-86172.6</v>
      </c>
      <c r="D30" s="30">
        <f t="shared" si="8"/>
        <v>-98334.2</v>
      </c>
      <c r="E30" s="30">
        <f t="shared" si="8"/>
        <v>-112364.48999999999</v>
      </c>
      <c r="F30" s="30">
        <f t="shared" si="8"/>
        <v>-57684</v>
      </c>
      <c r="G30" s="30">
        <f t="shared" si="8"/>
        <v>-103171.57</v>
      </c>
      <c r="H30" s="30">
        <f t="shared" si="8"/>
        <v>-40958.35</v>
      </c>
      <c r="I30" s="30">
        <f t="shared" si="8"/>
        <v>-107989.64</v>
      </c>
      <c r="J30" s="30">
        <f t="shared" si="8"/>
        <v>-25501.809999999998</v>
      </c>
      <c r="K30" s="30">
        <f t="shared" si="7"/>
        <v>-771972.3400000001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-77594</v>
      </c>
      <c r="C31" s="30">
        <f aca="true" t="shared" si="9" ref="C31:J31">-ROUND((C9)*$E$3,2)</f>
        <v>-78540</v>
      </c>
      <c r="D31" s="30">
        <f t="shared" si="9"/>
        <v>-78166</v>
      </c>
      <c r="E31" s="30">
        <f t="shared" si="9"/>
        <v>-51889.2</v>
      </c>
      <c r="F31" s="30">
        <f t="shared" si="9"/>
        <v>-57684</v>
      </c>
      <c r="G31" s="30">
        <f t="shared" si="9"/>
        <v>-29268.8</v>
      </c>
      <c r="H31" s="30">
        <f t="shared" si="9"/>
        <v>-26026</v>
      </c>
      <c r="I31" s="30">
        <f t="shared" si="9"/>
        <v>-84686.8</v>
      </c>
      <c r="J31" s="30">
        <f t="shared" si="9"/>
        <v>-18312.8</v>
      </c>
      <c r="K31" s="30">
        <f t="shared" si="7"/>
        <v>-502167.6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-62201.68</v>
      </c>
      <c r="C34" s="30">
        <v>-7632.6</v>
      </c>
      <c r="D34" s="30">
        <v>-20168.2</v>
      </c>
      <c r="E34" s="30">
        <v>-60475.29</v>
      </c>
      <c r="F34" s="26">
        <v>0</v>
      </c>
      <c r="G34" s="30">
        <v>-73902.77</v>
      </c>
      <c r="H34" s="30">
        <v>-14932.35</v>
      </c>
      <c r="I34" s="30">
        <v>-23302.84</v>
      </c>
      <c r="J34" s="30">
        <v>-7189.01</v>
      </c>
      <c r="K34" s="30">
        <f t="shared" si="7"/>
        <v>-269804.74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-7373.68</v>
      </c>
      <c r="C35" s="27">
        <f t="shared" si="10"/>
        <v>-7026.01</v>
      </c>
      <c r="D35" s="27">
        <f t="shared" si="10"/>
        <v>-69596.35000000005</v>
      </c>
      <c r="E35" s="27">
        <f t="shared" si="10"/>
        <v>-5273.13</v>
      </c>
      <c r="F35" s="27">
        <f t="shared" si="10"/>
        <v>-5316.59</v>
      </c>
      <c r="G35" s="27">
        <f t="shared" si="10"/>
        <v>-5765.67</v>
      </c>
      <c r="H35" s="27">
        <f t="shared" si="10"/>
        <v>-5345.56</v>
      </c>
      <c r="I35" s="27">
        <f t="shared" si="10"/>
        <v>-7431.63</v>
      </c>
      <c r="J35" s="27">
        <f t="shared" si="10"/>
        <v>-9043.73</v>
      </c>
      <c r="K35" s="30">
        <f t="shared" si="7"/>
        <v>-122172.35000000005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-32000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-6608.85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68</v>
      </c>
      <c r="B45" s="17">
        <v>-7373.68</v>
      </c>
      <c r="C45" s="17">
        <v>-7026.01</v>
      </c>
      <c r="D45" s="17">
        <v>-8605.05</v>
      </c>
      <c r="E45" s="17">
        <v>-5273.13</v>
      </c>
      <c r="F45" s="17">
        <v>-5316.59</v>
      </c>
      <c r="G45" s="17">
        <v>-5765.67</v>
      </c>
      <c r="H45" s="17">
        <v>-5345.56</v>
      </c>
      <c r="I45" s="17">
        <v>-7431.63</v>
      </c>
      <c r="J45" s="17">
        <v>-2564.13</v>
      </c>
      <c r="K45" s="17">
        <f>SUM(B45:J45)</f>
        <v>-54701.44999999999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17">
        <v>-172.46</v>
      </c>
      <c r="C47" s="17">
        <v>-8064.62</v>
      </c>
      <c r="D47" s="17">
        <v>13625.5</v>
      </c>
      <c r="E47" s="17">
        <v>3715.16</v>
      </c>
      <c r="F47" s="17">
        <v>-12270.13</v>
      </c>
      <c r="G47" s="17">
        <v>1888.43</v>
      </c>
      <c r="H47" s="17">
        <v>-1844.57</v>
      </c>
      <c r="I47" s="17">
        <v>-4044.58</v>
      </c>
      <c r="J47" s="17">
        <v>-459.2</v>
      </c>
      <c r="K47" s="17">
        <f>SUM(B47:J47)</f>
        <v>-7626.469999999998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1620500.91</v>
      </c>
      <c r="C49" s="27">
        <f>IF(C18+C29+C50&lt;0,0,C18+C29+C50)</f>
        <v>1581801.7800000003</v>
      </c>
      <c r="D49" s="27">
        <f>IF(D18+D29+D50&lt;0,0,D18+D29+D50)</f>
        <v>1906779.02</v>
      </c>
      <c r="E49" s="27">
        <f>IF(E18+E29+E50&lt;0,0,E18+E29+E50)</f>
        <v>1150098.7100000002</v>
      </c>
      <c r="F49" s="27">
        <f>IF(F18+F29+F50&lt;0,0,F18+F29+F50)</f>
        <v>1197862.7800000003</v>
      </c>
      <c r="G49" s="27">
        <f>IF(G18+G29+G50&lt;0,0,G18+G29+G50)</f>
        <v>1275785.58</v>
      </c>
      <c r="H49" s="27">
        <f>IF(H18+H29+H50&lt;0,0,H18+H29+H50)</f>
        <v>1231282.6600000001</v>
      </c>
      <c r="I49" s="27">
        <f>IF(I18+I29+I50&lt;0,0,I18+I29+I50)</f>
        <v>1661831.4900000002</v>
      </c>
      <c r="J49" s="27">
        <f>IF(J18+J29+J50&lt;0,0,J18+J29+J50)</f>
        <v>580314.75</v>
      </c>
      <c r="K49" s="20">
        <f>SUM(B49:J49)</f>
        <v>12206257.680000002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1620500.9100000001</v>
      </c>
      <c r="C55" s="10">
        <f t="shared" si="11"/>
        <v>1581801.78</v>
      </c>
      <c r="D55" s="10">
        <f t="shared" si="11"/>
        <v>1906779.02</v>
      </c>
      <c r="E55" s="10">
        <f t="shared" si="11"/>
        <v>1150098.71</v>
      </c>
      <c r="F55" s="10">
        <f t="shared" si="11"/>
        <v>1197862.78</v>
      </c>
      <c r="G55" s="10">
        <f t="shared" si="11"/>
        <v>1275785.58</v>
      </c>
      <c r="H55" s="10">
        <f t="shared" si="11"/>
        <v>1231282.66</v>
      </c>
      <c r="I55" s="10">
        <f>SUM(I56:I68)</f>
        <v>1661831.49</v>
      </c>
      <c r="J55" s="10">
        <f t="shared" si="11"/>
        <v>580314.74</v>
      </c>
      <c r="K55" s="5">
        <f>SUM(K56:K68)</f>
        <v>12206257.670000002</v>
      </c>
      <c r="L55" s="9"/>
    </row>
    <row r="56" spans="1:11" ht="16.5" customHeight="1">
      <c r="A56" s="7" t="s">
        <v>56</v>
      </c>
      <c r="B56" s="8">
        <v>1417290.1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1417290.1</v>
      </c>
    </row>
    <row r="57" spans="1:11" ht="16.5" customHeight="1">
      <c r="A57" s="7" t="s">
        <v>57</v>
      </c>
      <c r="B57" s="8">
        <v>203210.81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203210.81</v>
      </c>
    </row>
    <row r="58" spans="1:11" ht="16.5" customHeight="1">
      <c r="A58" s="7" t="s">
        <v>4</v>
      </c>
      <c r="B58" s="6">
        <v>0</v>
      </c>
      <c r="C58" s="8">
        <v>1581801.78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1581801.78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1906779.02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1906779.02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1150098.71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1150098.71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1197862.78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1197862.78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1275785.58</v>
      </c>
      <c r="H62" s="6">
        <v>0</v>
      </c>
      <c r="I62" s="6">
        <v>0</v>
      </c>
      <c r="J62" s="6">
        <v>0</v>
      </c>
      <c r="K62" s="5">
        <f t="shared" si="12"/>
        <v>1275785.58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1231282.66</v>
      </c>
      <c r="I63" s="6">
        <v>0</v>
      </c>
      <c r="J63" s="6">
        <v>0</v>
      </c>
      <c r="K63" s="5">
        <f t="shared" si="12"/>
        <v>1231282.66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613548.19</v>
      </c>
      <c r="J65" s="6">
        <v>0</v>
      </c>
      <c r="K65" s="5">
        <f t="shared" si="12"/>
        <v>613548.19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1048283.3</v>
      </c>
      <c r="J66" s="6">
        <v>0</v>
      </c>
      <c r="K66" s="5">
        <f t="shared" si="12"/>
        <v>1048283.3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580314.74</v>
      </c>
      <c r="K67" s="5">
        <f t="shared" si="12"/>
        <v>580314.74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3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2022-08-25T13:33:37Z</dcterms:modified>
  <cp:category/>
  <cp:version/>
  <cp:contentType/>
  <cp:contentStatus/>
</cp:coreProperties>
</file>