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<sst xmlns="http://schemas.openxmlformats.org/spreadsheetml/2006/main" count="76" uniqueCount="75">
  <si>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</si>
  <si>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</si>
  <si>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</si>
  <si>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</si>
  <si>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</si>
  <si>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</si>
  <si>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</si>
  <si>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</si>
  <si>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</si>
  <si>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</si>
  <si>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</si>
  <si>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</si>
  <si>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</si>
  <si>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</si>
  <si>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</si>
  <si>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</si>
  <si>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</si>
  <si>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</si>
  <si>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</si>
  <si>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</si>
  <si>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</si>
  <si>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</si>
  <si>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</si>
  <si>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</si>
  <si>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</si>
  <si>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</si>
  <si>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</si>
  <si>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</si>
  <si>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</si>
  <si>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</si>
  <si>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</si>
  <si>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</si>
  <si>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</si>
  <si>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</si>
  <si>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</si>
  <si>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</si>
  <si>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</si>
  <si>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</si>
  <si>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</si>
  <si>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</si>
  <si>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</si>
  <si>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</si>
  <si>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</si>
  <si>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</si>
  <si>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</si>
  <si>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</si>
  <si>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</si>
  <si>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</si>
  <si>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</si>
  <si>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</si>
  <si>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</si>
  <si>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</si>
  <si>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</si>
  <si>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</si>
  <si>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</si>
  <si>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</si>
  <si>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</si>
  <si>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</si>
  <si>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</si>
  <si>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</si>
  <si>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</si>
  <si>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</si>
  <si>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</si>
  <si>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</si>
  <si>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</si>
  <si>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</si>
  <si>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16/08/22 - VENCIMENTO 23/08/22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</si>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</sst>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342977</v>
      </c>
      <c r="C7" s="47">
        <f t="shared" si="0"/>
        <v>285217</v>
      </c>
      <c r="D7" s="47">
        <f t="shared" si="0"/>
        <v>353214</v>
      </c>
      <c r="E7" s="47">
        <f t="shared" si="0"/>
        <v>187326</v>
      </c>
      <c r="F7" s="47">
        <f t="shared" si="0"/>
        <v>235225</v>
      </c>
      <c r="G7" s="47">
        <f t="shared" si="0"/>
        <v>229145</v>
      </c>
      <c r="H7" s="47">
        <f t="shared" si="0"/>
        <v>266767</v>
      </c>
      <c r="I7" s="47">
        <f t="shared" si="0"/>
        <v>381539</v>
      </c>
      <c r="J7" s="47">
        <f t="shared" si="0"/>
        <v>124294</v>
      </c>
      <c r="K7" s="47">
        <f t="shared" si="0"/>
        <v>2405704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18452</v>
      </c>
      <c r="C8" s="45">
        <f t="shared" si="1"/>
        <v>18409</v>
      </c>
      <c r="D8" s="45">
        <f t="shared" si="1"/>
        <v>18539</v>
      </c>
      <c r="E8" s="45">
        <f t="shared" si="1"/>
        <v>12020</v>
      </c>
      <c r="F8" s="45">
        <f t="shared" si="1"/>
        <v>13347</v>
      </c>
      <c r="G8" s="45">
        <f t="shared" si="1"/>
        <v>6955</v>
      </c>
      <c r="H8" s="45">
        <f t="shared" si="1"/>
        <v>6491</v>
      </c>
      <c r="I8" s="45">
        <f t="shared" si="1"/>
        <v>19780</v>
      </c>
      <c r="J8" s="45">
        <f t="shared" si="1"/>
        <v>4342</v>
      </c>
      <c r="K8" s="38">
        <f>SUM(B8:J8)</f>
        <v>118335</v>
      </c>
      <c r="L8"/>
      <c r="M8"/>
      <c r="N8"/>
    </row>
    <row r="9" spans="1:14" ht="16.5" customHeight="1">
      <c r="A9" s="22" t="s">
        <v>32</v>
      </c>
      <c r="B9" s="45">
        <v>18396</v>
      </c>
      <c r="C9" s="45">
        <v>18407</v>
      </c>
      <c r="D9" s="45">
        <v>18535</v>
      </c>
      <c r="E9" s="45">
        <v>11889</v>
      </c>
      <c r="F9" s="45">
        <v>13338</v>
      </c>
      <c r="G9" s="45">
        <v>6950</v>
      </c>
      <c r="H9" s="45">
        <v>6491</v>
      </c>
      <c r="I9" s="45">
        <v>19676</v>
      </c>
      <c r="J9" s="45">
        <v>4342</v>
      </c>
      <c r="K9" s="38">
        <f>SUM(B9:J9)</f>
        <v>118024</v>
      </c>
      <c r="L9"/>
      <c r="M9"/>
      <c r="N9"/>
    </row>
    <row r="10" spans="1:14" ht="16.5" customHeight="1">
      <c r="A10" s="22" t="s">
        <v>31</v>
      </c>
      <c r="B10" s="45">
        <v>56</v>
      </c>
      <c r="C10" s="45">
        <v>2</v>
      </c>
      <c r="D10" s="45">
        <v>4</v>
      </c>
      <c r="E10" s="45">
        <v>131</v>
      </c>
      <c r="F10" s="45">
        <v>9</v>
      </c>
      <c r="G10" s="45">
        <v>5</v>
      </c>
      <c r="H10" s="45">
        <v>0</v>
      </c>
      <c r="I10" s="45">
        <v>104</v>
      </c>
      <c r="J10" s="45">
        <v>0</v>
      </c>
      <c r="K10" s="38">
        <f>SUM(B10:J10)</f>
        <v>311</v>
      </c>
      <c r="L10"/>
      <c r="M10"/>
      <c r="N10"/>
    </row>
    <row r="11" spans="1:14" ht="16.5" customHeight="1">
      <c r="A11" s="44" t="s">
        <v>30</v>
      </c>
      <c r="B11" s="43">
        <v>324525</v>
      </c>
      <c r="C11" s="43">
        <v>266808</v>
      </c>
      <c r="D11" s="43">
        <v>334675</v>
      </c>
      <c r="E11" s="43">
        <v>175306</v>
      </c>
      <c r="F11" s="43">
        <v>221878</v>
      </c>
      <c r="G11" s="43">
        <v>222190</v>
      </c>
      <c r="H11" s="43">
        <v>260276</v>
      </c>
      <c r="I11" s="43">
        <v>361759</v>
      </c>
      <c r="J11" s="43">
        <v>119952</v>
      </c>
      <c r="K11" s="38">
        <f>SUM(B11:J11)</f>
        <v>2287369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1.115351414781551</v>
      </c>
      <c r="C16" s="39">
        <v>1.154287295473577</v>
      </c>
      <c r="D16" s="39">
        <v>1.037880113484316</v>
      </c>
      <c r="E16" s="39">
        <v>1.381082091596679</v>
      </c>
      <c r="F16" s="39">
        <v>1.04314545123879</v>
      </c>
      <c r="G16" s="39">
        <v>1.152632711046388</v>
      </c>
      <c r="H16" s="39">
        <v>1.13242238841346</v>
      </c>
      <c r="I16" s="39">
        <v>1.088929390413576</v>
      </c>
      <c r="J16" s="39">
        <v>1.040471429974332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1771603.1799999997</v>
      </c>
      <c r="C18" s="36">
        <f aca="true" t="shared" si="2" ref="C18:J18">SUM(C19:C27)</f>
        <v>1680103.04</v>
      </c>
      <c r="D18" s="36">
        <f t="shared" si="2"/>
        <v>2068611.77</v>
      </c>
      <c r="E18" s="36">
        <f t="shared" si="2"/>
        <v>1270556.5400000003</v>
      </c>
      <c r="F18" s="36">
        <f t="shared" si="2"/>
        <v>1277455.29</v>
      </c>
      <c r="G18" s="36">
        <f t="shared" si="2"/>
        <v>1380118.53</v>
      </c>
      <c r="H18" s="36">
        <f t="shared" si="2"/>
        <v>1267831.6099999999</v>
      </c>
      <c r="I18" s="36">
        <f t="shared" si="2"/>
        <v>1776071.58</v>
      </c>
      <c r="J18" s="36">
        <f t="shared" si="2"/>
        <v>613167.1300000001</v>
      </c>
      <c r="K18" s="36">
        <f>SUM(B18:J18)</f>
        <v>13105518.67</v>
      </c>
      <c r="L18"/>
      <c r="M18"/>
      <c r="N18"/>
    </row>
    <row r="19" spans="1:14" ht="16.5" customHeight="1">
      <c r="A19" s="35" t="s">
        <v>27</v>
      </c>
      <c r="B19" s="61">
        <f>ROUND((B13+B14)*B7,2)</f>
        <v>1540344</v>
      </c>
      <c r="C19" s="61">
        <f aca="true" t="shared" si="3" ref="C19:J19">ROUND((C13+C14)*C7,2)</f>
        <v>1407232.16</v>
      </c>
      <c r="D19" s="61">
        <f t="shared" si="3"/>
        <v>1931903.97</v>
      </c>
      <c r="E19" s="61">
        <f t="shared" si="3"/>
        <v>890810.06</v>
      </c>
      <c r="F19" s="61">
        <f t="shared" si="3"/>
        <v>1183746.29</v>
      </c>
      <c r="G19" s="61">
        <f t="shared" si="3"/>
        <v>1164835.69</v>
      </c>
      <c r="H19" s="61">
        <f t="shared" si="3"/>
        <v>1079739.43</v>
      </c>
      <c r="I19" s="61">
        <f t="shared" si="3"/>
        <v>1559922.2</v>
      </c>
      <c r="J19" s="61">
        <f t="shared" si="3"/>
        <v>575008.9</v>
      </c>
      <c r="K19" s="30">
        <f>SUM(B19:J19)</f>
        <v>11333542.7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177680.86</v>
      </c>
      <c r="C20" s="30">
        <f t="shared" si="4"/>
        <v>217118.04</v>
      </c>
      <c r="D20" s="30">
        <f t="shared" si="4"/>
        <v>73180.74</v>
      </c>
      <c r="E20" s="30">
        <f t="shared" si="4"/>
        <v>339471.76</v>
      </c>
      <c r="F20" s="30">
        <f t="shared" si="4"/>
        <v>51073.27</v>
      </c>
      <c r="G20" s="30">
        <f t="shared" si="4"/>
        <v>177792.03</v>
      </c>
      <c r="H20" s="30">
        <f t="shared" si="4"/>
        <v>142981.67</v>
      </c>
      <c r="I20" s="30">
        <f t="shared" si="4"/>
        <v>138722.93</v>
      </c>
      <c r="J20" s="30">
        <f t="shared" si="4"/>
        <v>23271.43</v>
      </c>
      <c r="K20" s="30">
        <f aca="true" t="shared" si="5" ref="K18:K26">SUM(B20:J20)</f>
        <v>1341292.73</v>
      </c>
      <c r="L20"/>
      <c r="M20"/>
      <c r="N20"/>
    </row>
    <row r="21" spans="1:14" ht="16.5" customHeight="1">
      <c r="A21" s="18" t="s">
        <v>25</v>
      </c>
      <c r="B21" s="30">
        <v>49319.91</v>
      </c>
      <c r="C21" s="30">
        <v>49949.57</v>
      </c>
      <c r="D21" s="30">
        <v>55491.31</v>
      </c>
      <c r="E21" s="30">
        <v>35108.22</v>
      </c>
      <c r="F21" s="30">
        <v>39142.91</v>
      </c>
      <c r="G21" s="30">
        <v>33837.88</v>
      </c>
      <c r="H21" s="30">
        <v>39807</v>
      </c>
      <c r="I21" s="30">
        <v>71386.71</v>
      </c>
      <c r="J21" s="30">
        <v>18900.37</v>
      </c>
      <c r="K21" s="30">
        <f t="shared" si="5"/>
        <v>392943.88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1331.26</v>
      </c>
      <c r="C24" s="30">
        <v>1263.53</v>
      </c>
      <c r="D24" s="30">
        <v>1555.31</v>
      </c>
      <c r="E24" s="30">
        <v>956.11</v>
      </c>
      <c r="F24" s="30">
        <v>961.32</v>
      </c>
      <c r="G24" s="30">
        <v>1036.87</v>
      </c>
      <c r="H24" s="30">
        <v>953.51</v>
      </c>
      <c r="I24" s="30">
        <v>1333.87</v>
      </c>
      <c r="J24" s="30">
        <v>461.12</v>
      </c>
      <c r="K24" s="30">
        <f t="shared" si="5"/>
        <v>9852.9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575.75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6298.48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-228405.18</v>
      </c>
      <c r="C29" s="30">
        <f t="shared" si="6"/>
        <v>-92971.45999999999</v>
      </c>
      <c r="D29" s="30">
        <f t="shared" si="6"/>
        <v>1133137.9700000002</v>
      </c>
      <c r="E29" s="30">
        <f t="shared" si="6"/>
        <v>-187936.13999999998</v>
      </c>
      <c r="F29" s="30">
        <f t="shared" si="6"/>
        <v>-64032.759999999995</v>
      </c>
      <c r="G29" s="30">
        <f t="shared" si="6"/>
        <v>-206267.23</v>
      </c>
      <c r="H29" s="30">
        <f t="shared" si="6"/>
        <v>872231.22</v>
      </c>
      <c r="I29" s="30">
        <f t="shared" si="6"/>
        <v>-140662.08000000002</v>
      </c>
      <c r="J29" s="30">
        <f t="shared" si="6"/>
        <v>-42546.56999999999</v>
      </c>
      <c r="K29" s="30">
        <f aca="true" t="shared" si="7" ref="K29:K37">SUM(B29:J29)</f>
        <v>1042547.7700000001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-221002.52</v>
      </c>
      <c r="C30" s="30">
        <f t="shared" si="8"/>
        <v>-85945.45</v>
      </c>
      <c r="D30" s="30">
        <f t="shared" si="8"/>
        <v>-121815.7</v>
      </c>
      <c r="E30" s="30">
        <f t="shared" si="8"/>
        <v>-182619.55</v>
      </c>
      <c r="F30" s="30">
        <f t="shared" si="8"/>
        <v>-58687.2</v>
      </c>
      <c r="G30" s="30">
        <f t="shared" si="8"/>
        <v>-200501.56</v>
      </c>
      <c r="H30" s="30">
        <f t="shared" si="8"/>
        <v>-58466.68</v>
      </c>
      <c r="I30" s="30">
        <f t="shared" si="8"/>
        <v>-133244.94</v>
      </c>
      <c r="J30" s="30">
        <f t="shared" si="8"/>
        <v>-33502.84</v>
      </c>
      <c r="K30" s="30">
        <f t="shared" si="7"/>
        <v>-1095786.4400000002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-80942.4</v>
      </c>
      <c r="C31" s="30">
        <f aca="true" t="shared" si="9" ref="C31:J31">-ROUND((C9)*$E$3,2)</f>
        <v>-80990.8</v>
      </c>
      <c r="D31" s="30">
        <f t="shared" si="9"/>
        <v>-81554</v>
      </c>
      <c r="E31" s="30">
        <f t="shared" si="9"/>
        <v>-52311.6</v>
      </c>
      <c r="F31" s="30">
        <f t="shared" si="9"/>
        <v>-58687.2</v>
      </c>
      <c r="G31" s="30">
        <f t="shared" si="9"/>
        <v>-30580</v>
      </c>
      <c r="H31" s="30">
        <f t="shared" si="9"/>
        <v>-28560.4</v>
      </c>
      <c r="I31" s="30">
        <f t="shared" si="9"/>
        <v>-86574.4</v>
      </c>
      <c r="J31" s="30">
        <f t="shared" si="9"/>
        <v>-19104.8</v>
      </c>
      <c r="K31" s="30">
        <f t="shared" si="7"/>
        <v>-519305.60000000003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-140060.12</v>
      </c>
      <c r="C34" s="30">
        <v>-4954.65</v>
      </c>
      <c r="D34" s="30">
        <v>-40261.7</v>
      </c>
      <c r="E34" s="30">
        <v>-130307.95</v>
      </c>
      <c r="F34" s="26">
        <v>0</v>
      </c>
      <c r="G34" s="30">
        <v>-169921.56</v>
      </c>
      <c r="H34" s="30">
        <v>-29906.28</v>
      </c>
      <c r="I34" s="30">
        <v>-46670.54</v>
      </c>
      <c r="J34" s="30">
        <v>-14398.04</v>
      </c>
      <c r="K34" s="30">
        <f t="shared" si="7"/>
        <v>-576480.8400000001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-7402.66</v>
      </c>
      <c r="C35" s="27">
        <f t="shared" si="10"/>
        <v>-7026.01</v>
      </c>
      <c r="D35" s="27">
        <f t="shared" si="10"/>
        <v>1254953.6700000002</v>
      </c>
      <c r="E35" s="27">
        <f t="shared" si="10"/>
        <v>-5316.59</v>
      </c>
      <c r="F35" s="27">
        <f t="shared" si="10"/>
        <v>-5345.56</v>
      </c>
      <c r="G35" s="27">
        <f t="shared" si="10"/>
        <v>-5765.67</v>
      </c>
      <c r="H35" s="27">
        <f t="shared" si="10"/>
        <v>930697.9</v>
      </c>
      <c r="I35" s="27">
        <f t="shared" si="10"/>
        <v>-7417.14</v>
      </c>
      <c r="J35" s="27">
        <f t="shared" si="10"/>
        <v>-9043.73</v>
      </c>
      <c r="K35" s="30">
        <f t="shared" si="7"/>
        <v>2138334.21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-30000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-7015.37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0</v>
      </c>
      <c r="K43" s="17">
        <f>SUM(B43:J43)</f>
        <v>4797000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-7402.66</v>
      </c>
      <c r="C45" s="17">
        <v>-7026.01</v>
      </c>
      <c r="D45" s="17">
        <v>-8648.51</v>
      </c>
      <c r="E45" s="17">
        <v>-5316.59</v>
      </c>
      <c r="F45" s="17">
        <v>-5345.56</v>
      </c>
      <c r="G45" s="17">
        <v>-5765.67</v>
      </c>
      <c r="H45" s="17">
        <v>-5302.1</v>
      </c>
      <c r="I45" s="17">
        <v>-7417.14</v>
      </c>
      <c r="J45" s="17">
        <v>-2564.13</v>
      </c>
      <c r="K45" s="17">
        <f>SUM(B45:J45)</f>
        <v>-54788.369999999995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1543197.9999999998</v>
      </c>
      <c r="C49" s="27">
        <f>IF(C18+C29+C50&lt;0,0,C18+C29+C50)</f>
        <v>1587131.58</v>
      </c>
      <c r="D49" s="27">
        <f>IF(D18+D29+D50&lt;0,0,D18+D29+D50)</f>
        <v>3201749.74</v>
      </c>
      <c r="E49" s="27">
        <f>IF(E18+E29+E50&lt;0,0,E18+E29+E50)</f>
        <v>1082620.4000000004</v>
      </c>
      <c r="F49" s="27">
        <f>IF(F18+F29+F50&lt;0,0,F18+F29+F50)</f>
        <v>1213422.53</v>
      </c>
      <c r="G49" s="27">
        <f>IF(G18+G29+G50&lt;0,0,G18+G29+G50)</f>
        <v>1173851.3</v>
      </c>
      <c r="H49" s="27">
        <f>IF(H18+H29+H50&lt;0,0,H18+H29+H50)</f>
        <v>2140062.83</v>
      </c>
      <c r="I49" s="27">
        <f>IF(I18+I29+I50&lt;0,0,I18+I29+I50)</f>
        <v>1635409.5</v>
      </c>
      <c r="J49" s="27">
        <f>IF(J18+J29+J50&lt;0,0,J18+J29+J50)</f>
        <v>570620.5600000002</v>
      </c>
      <c r="K49" s="20">
        <f>SUM(B49:J49)</f>
        <v>14148066.440000001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1543198</v>
      </c>
      <c r="C55" s="10">
        <f t="shared" si="11"/>
        <v>1587131.58</v>
      </c>
      <c r="D55" s="10">
        <f t="shared" si="11"/>
        <v>3201749.74</v>
      </c>
      <c r="E55" s="10">
        <f t="shared" si="11"/>
        <v>1082620.4</v>
      </c>
      <c r="F55" s="10">
        <f t="shared" si="11"/>
        <v>1213422.53</v>
      </c>
      <c r="G55" s="10">
        <f t="shared" si="11"/>
        <v>1173851.3</v>
      </c>
      <c r="H55" s="10">
        <f t="shared" si="11"/>
        <v>2140062.84</v>
      </c>
      <c r="I55" s="10">
        <f>SUM(I56:I68)</f>
        <v>1635409.5</v>
      </c>
      <c r="J55" s="10">
        <f t="shared" si="11"/>
        <v>570620.56</v>
      </c>
      <c r="K55" s="5">
        <f>SUM(K56:K68)</f>
        <v>14148066.450000001</v>
      </c>
      <c r="L55" s="9"/>
    </row>
    <row r="56" spans="1:11" ht="16.5" customHeight="1">
      <c r="A56" s="7" t="s">
        <v>57</v>
      </c>
      <c r="B56" s="8">
        <v>1349063.69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1349063.69</v>
      </c>
    </row>
    <row r="57" spans="1:11" ht="16.5" customHeight="1">
      <c r="A57" s="7" t="s">
        <v>58</v>
      </c>
      <c r="B57" s="8">
        <v>194134.31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194134.31</v>
      </c>
    </row>
    <row r="58" spans="1:11" ht="16.5" customHeight="1">
      <c r="A58" s="7" t="s">
        <v>4</v>
      </c>
      <c r="B58" s="6">
        <v>0</v>
      </c>
      <c r="C58" s="8">
        <v>1587131.58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1587131.58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3201749.74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3201749.74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1082620.4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1082620.4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1213422.53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1213422.53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1173851.3</v>
      </c>
      <c r="H62" s="6">
        <v>0</v>
      </c>
      <c r="I62" s="6">
        <v>0</v>
      </c>
      <c r="J62" s="6">
        <v>0</v>
      </c>
      <c r="K62" s="5">
        <f t="shared" si="12"/>
        <v>1173851.3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2140062.84</v>
      </c>
      <c r="I63" s="6">
        <v>0</v>
      </c>
      <c r="J63" s="6">
        <v>0</v>
      </c>
      <c r="K63" s="5">
        <f t="shared" si="12"/>
        <v>2140062.84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609353.58</v>
      </c>
      <c r="J65" s="6">
        <v>0</v>
      </c>
      <c r="K65" s="5">
        <f t="shared" si="12"/>
        <v>609353.58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1026055.92</v>
      </c>
      <c r="J66" s="6">
        <v>0</v>
      </c>
      <c r="K66" s="5">
        <f t="shared" si="12"/>
        <v>1026055.92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570620.56</v>
      </c>
      <c r="K67" s="5">
        <f t="shared" si="12"/>
        <v>570620.56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2022-08-22T15:48:40Z</dcterms:modified>
  <cp:category/>
  <cp:version/>
  <cp:contentType/>
  <cp:contentStatus/>
</cp:coreProperties>
</file>