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<sst xmlns="http://schemas.openxmlformats.org/spreadsheetml/2006/main" count="76" uniqueCount="75">
  <si>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</si>
  <si>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</si>
  <si>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</si>
  <si>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</si>
  <si>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</si>
  <si>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</si>
  <si>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</si>
  <si>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</si>
  <si>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</si>
  <si>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</si>
  <si>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</si>
  <si>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</si>
  <si>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</si>
  <si>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</si>
  <si>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</si>
  <si>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</si>
  <si>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</si>
  <si>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</si>
  <si>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</si>
  <si>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</si>
  <si>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</si>
  <si>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</si>
  <si>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</si>
  <si>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</si>
  <si>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</si>
  <si>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</si>
  <si>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</si>
  <si>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</si>
  <si>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</si>
  <si>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</si>
  <si>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</si>
  <si>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</si>
  <si>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</si>
  <si>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</si>
  <si>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</si>
  <si>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</si>
  <si>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</si>
  <si>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</si>
  <si>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</si>
  <si>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</si>
  <si>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</si>
  <si>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</si>
  <si>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</si>
  <si>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</si>
  <si>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</si>
  <si>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</si>
  <si>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</si>
  <si>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</si>
  <si>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</si>
  <si>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</si>
  <si>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</si>
  <si>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</si>
  <si>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</si>
  <si>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</si>
  <si>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</si>
  <si>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</si>
  <si>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</si>
  <si>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</si>
  <si>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</si>
  <si>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</si>
  <si>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</si>
  <si>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</si>
  <si>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</si>
  <si>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</si>
  <si>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</si>
  <si>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</si>
  <si>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08/08/22 - VENCIMENTO 15/08/22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</si>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</sst>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315116</v>
      </c>
      <c r="C7" s="47">
        <f t="shared" si="0"/>
        <v>258613</v>
      </c>
      <c r="D7" s="47">
        <f t="shared" si="0"/>
        <v>311216</v>
      </c>
      <c r="E7" s="47">
        <f t="shared" si="0"/>
        <v>175333</v>
      </c>
      <c r="F7" s="47">
        <f t="shared" si="0"/>
        <v>216386</v>
      </c>
      <c r="G7" s="47">
        <f t="shared" si="0"/>
        <v>212967</v>
      </c>
      <c r="H7" s="47">
        <f t="shared" si="0"/>
        <v>252511</v>
      </c>
      <c r="I7" s="47">
        <f t="shared" si="0"/>
        <v>353379</v>
      </c>
      <c r="J7" s="47">
        <f t="shared" si="0"/>
        <v>112644</v>
      </c>
      <c r="K7" s="47">
        <f t="shared" si="0"/>
        <v>2208165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18007</v>
      </c>
      <c r="C8" s="45">
        <f t="shared" si="1"/>
        <v>18764</v>
      </c>
      <c r="D8" s="45">
        <f t="shared" si="1"/>
        <v>18541</v>
      </c>
      <c r="E8" s="45">
        <f t="shared" si="1"/>
        <v>11996</v>
      </c>
      <c r="F8" s="45">
        <f t="shared" si="1"/>
        <v>13069</v>
      </c>
      <c r="G8" s="45">
        <f t="shared" si="1"/>
        <v>6977</v>
      </c>
      <c r="H8" s="45">
        <f t="shared" si="1"/>
        <v>6560</v>
      </c>
      <c r="I8" s="45">
        <f t="shared" si="1"/>
        <v>19181</v>
      </c>
      <c r="J8" s="45">
        <f t="shared" si="1"/>
        <v>3851</v>
      </c>
      <c r="K8" s="38">
        <f>SUM(B8:J8)</f>
        <v>116946</v>
      </c>
      <c r="L8"/>
      <c r="M8"/>
      <c r="N8"/>
    </row>
    <row r="9" spans="1:14" ht="16.5" customHeight="1">
      <c r="A9" s="22" t="s">
        <v>32</v>
      </c>
      <c r="B9" s="45">
        <v>17958</v>
      </c>
      <c r="C9" s="45">
        <v>18751</v>
      </c>
      <c r="D9" s="45">
        <v>18534</v>
      </c>
      <c r="E9" s="45">
        <v>11862</v>
      </c>
      <c r="F9" s="45">
        <v>13052</v>
      </c>
      <c r="G9" s="45">
        <v>6973</v>
      </c>
      <c r="H9" s="45">
        <v>6560</v>
      </c>
      <c r="I9" s="45">
        <v>19099</v>
      </c>
      <c r="J9" s="45">
        <v>3851</v>
      </c>
      <c r="K9" s="38">
        <f>SUM(B9:J9)</f>
        <v>116640</v>
      </c>
      <c r="L9"/>
      <c r="M9"/>
      <c r="N9"/>
    </row>
    <row r="10" spans="1:14" ht="16.5" customHeight="1">
      <c r="A10" s="22" t="s">
        <v>31</v>
      </c>
      <c r="B10" s="45">
        <v>49</v>
      </c>
      <c r="C10" s="45">
        <v>13</v>
      </c>
      <c r="D10" s="45">
        <v>7</v>
      </c>
      <c r="E10" s="45">
        <v>134</v>
      </c>
      <c r="F10" s="45">
        <v>17</v>
      </c>
      <c r="G10" s="45">
        <v>4</v>
      </c>
      <c r="H10" s="45">
        <v>0</v>
      </c>
      <c r="I10" s="45">
        <v>82</v>
      </c>
      <c r="J10" s="45">
        <v>0</v>
      </c>
      <c r="K10" s="38">
        <f>SUM(B10:J10)</f>
        <v>306</v>
      </c>
      <c r="L10"/>
      <c r="M10"/>
      <c r="N10"/>
    </row>
    <row r="11" spans="1:14" ht="16.5" customHeight="1">
      <c r="A11" s="44" t="s">
        <v>30</v>
      </c>
      <c r="B11" s="43">
        <v>297109</v>
      </c>
      <c r="C11" s="43">
        <v>239849</v>
      </c>
      <c r="D11" s="43">
        <v>292675</v>
      </c>
      <c r="E11" s="43">
        <v>163337</v>
      </c>
      <c r="F11" s="43">
        <v>203317</v>
      </c>
      <c r="G11" s="43">
        <v>205990</v>
      </c>
      <c r="H11" s="43">
        <v>245951</v>
      </c>
      <c r="I11" s="43">
        <v>334198</v>
      </c>
      <c r="J11" s="43">
        <v>108793</v>
      </c>
      <c r="K11" s="38">
        <f>SUM(B11:J11)</f>
        <v>2091219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1.196157102507373</v>
      </c>
      <c r="C16" s="39">
        <v>1.260003720336365</v>
      </c>
      <c r="D16" s="39">
        <v>1.155594980995247</v>
      </c>
      <c r="E16" s="39">
        <v>1.466129824925599</v>
      </c>
      <c r="F16" s="39">
        <v>1.127119932479527</v>
      </c>
      <c r="G16" s="39">
        <v>1.239964797633747</v>
      </c>
      <c r="H16" s="39">
        <v>1.182851512595759</v>
      </c>
      <c r="I16" s="39">
        <v>1.170370397527183</v>
      </c>
      <c r="J16" s="39">
        <v>1.148064068323187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1747096.4199999997</v>
      </c>
      <c r="C18" s="36">
        <f aca="true" t="shared" si="2" ref="C18:J18">SUM(C19:C27)</f>
        <v>1663948.6999999997</v>
      </c>
      <c r="D18" s="36">
        <f t="shared" si="2"/>
        <v>2030099.93</v>
      </c>
      <c r="E18" s="36">
        <f t="shared" si="2"/>
        <v>1262672.9900000002</v>
      </c>
      <c r="F18" s="36">
        <f t="shared" si="2"/>
        <v>1269752.8900000001</v>
      </c>
      <c r="G18" s="36">
        <f t="shared" si="2"/>
        <v>1379993.72</v>
      </c>
      <c r="H18" s="36">
        <f t="shared" si="2"/>
        <v>1254729.15</v>
      </c>
      <c r="I18" s="36">
        <f t="shared" si="2"/>
        <v>1769440.9800000002</v>
      </c>
      <c r="J18" s="36">
        <f t="shared" si="2"/>
        <v>612280.49</v>
      </c>
      <c r="K18" s="36">
        <f>SUM(B18:J18)</f>
        <v>12990015.270000001</v>
      </c>
      <c r="L18"/>
      <c r="M18"/>
      <c r="N18"/>
    </row>
    <row r="19" spans="1:14" ht="16.5" customHeight="1">
      <c r="A19" s="35" t="s">
        <v>27</v>
      </c>
      <c r="B19" s="61">
        <f>ROUND((B13+B14)*B7,2)</f>
        <v>1415217.47</v>
      </c>
      <c r="C19" s="61">
        <f aca="true" t="shared" si="3" ref="C19:J19">ROUND((C13+C14)*C7,2)</f>
        <v>1275970.68</v>
      </c>
      <c r="D19" s="61">
        <f t="shared" si="3"/>
        <v>1702195.91</v>
      </c>
      <c r="E19" s="61">
        <f t="shared" si="3"/>
        <v>833778.55</v>
      </c>
      <c r="F19" s="61">
        <f t="shared" si="3"/>
        <v>1088940.91</v>
      </c>
      <c r="G19" s="61">
        <f t="shared" si="3"/>
        <v>1082596.45</v>
      </c>
      <c r="H19" s="61">
        <f t="shared" si="3"/>
        <v>1022038.27</v>
      </c>
      <c r="I19" s="61">
        <f t="shared" si="3"/>
        <v>1444790.04</v>
      </c>
      <c r="J19" s="61">
        <f t="shared" si="3"/>
        <v>521113.67</v>
      </c>
      <c r="K19" s="30">
        <f>SUM(B19:J19)</f>
        <v>10386641.950000001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277604.96</v>
      </c>
      <c r="C20" s="30">
        <f t="shared" si="4"/>
        <v>331757.12</v>
      </c>
      <c r="D20" s="30">
        <f t="shared" si="4"/>
        <v>264853.14</v>
      </c>
      <c r="E20" s="30">
        <f t="shared" si="4"/>
        <v>388649.05</v>
      </c>
      <c r="F20" s="30">
        <f t="shared" si="4"/>
        <v>138426.09</v>
      </c>
      <c r="G20" s="30">
        <f t="shared" si="4"/>
        <v>259785.04</v>
      </c>
      <c r="H20" s="30">
        <f t="shared" si="4"/>
        <v>186881.24</v>
      </c>
      <c r="I20" s="30">
        <f t="shared" si="4"/>
        <v>246149.45</v>
      </c>
      <c r="J20" s="30">
        <f t="shared" si="4"/>
        <v>77158.21</v>
      </c>
      <c r="K20" s="30">
        <f aca="true" t="shared" si="5" ref="K18:K26">SUM(B20:J20)</f>
        <v>2171264.3000000003</v>
      </c>
      <c r="L20"/>
      <c r="M20"/>
      <c r="N20"/>
    </row>
    <row r="21" spans="1:14" ht="16.5" customHeight="1">
      <c r="A21" s="18" t="s">
        <v>25</v>
      </c>
      <c r="B21" s="30">
        <v>50023.39</v>
      </c>
      <c r="C21" s="30">
        <v>50420.24</v>
      </c>
      <c r="D21" s="30">
        <v>55033.37</v>
      </c>
      <c r="E21" s="30">
        <v>35078.89</v>
      </c>
      <c r="F21" s="30">
        <v>38893.07</v>
      </c>
      <c r="G21" s="30">
        <v>33951.48</v>
      </c>
      <c r="H21" s="30">
        <v>40508.74</v>
      </c>
      <c r="I21" s="30">
        <v>72456.54</v>
      </c>
      <c r="J21" s="30">
        <v>18019.57</v>
      </c>
      <c r="K21" s="30">
        <f t="shared" si="5"/>
        <v>394385.29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1323.45</v>
      </c>
      <c r="C24" s="30">
        <v>1260.92</v>
      </c>
      <c r="D24" s="30">
        <v>1537.07</v>
      </c>
      <c r="E24" s="30">
        <v>956.11</v>
      </c>
      <c r="F24" s="30">
        <v>961.32</v>
      </c>
      <c r="G24" s="30">
        <v>1044.69</v>
      </c>
      <c r="H24" s="30">
        <v>950.9</v>
      </c>
      <c r="I24" s="30">
        <v>1339.08</v>
      </c>
      <c r="J24" s="30">
        <v>463.73</v>
      </c>
      <c r="K24" s="30">
        <f t="shared" si="5"/>
        <v>9837.269999999999</v>
      </c>
      <c r="L24"/>
      <c r="M24"/>
      <c r="N24"/>
    </row>
    <row r="25" spans="1:14" ht="16.5" customHeight="1">
      <c r="A25" s="62" t="s">
        <v>73</v>
      </c>
      <c r="B25" s="30">
        <v>857.63</v>
      </c>
      <c r="C25" s="30">
        <v>790.68</v>
      </c>
      <c r="D25" s="30">
        <v>949.02</v>
      </c>
      <c r="E25" s="30">
        <v>551.98</v>
      </c>
      <c r="F25" s="30">
        <v>575.75</v>
      </c>
      <c r="G25" s="30">
        <v>656.05</v>
      </c>
      <c r="H25" s="30">
        <v>662.99</v>
      </c>
      <c r="I25" s="30">
        <v>952.55</v>
      </c>
      <c r="J25" s="30">
        <v>301.83</v>
      </c>
      <c r="K25" s="30">
        <f t="shared" si="5"/>
        <v>6298.48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-143234.02000000002</v>
      </c>
      <c r="C29" s="30">
        <f t="shared" si="6"/>
        <v>-97197.73</v>
      </c>
      <c r="D29" s="30">
        <f t="shared" si="6"/>
        <v>-130569.00999999995</v>
      </c>
      <c r="E29" s="30">
        <f t="shared" si="6"/>
        <v>-114439.66</v>
      </c>
      <c r="F29" s="30">
        <f t="shared" si="6"/>
        <v>-62774.36</v>
      </c>
      <c r="G29" s="30">
        <f t="shared" si="6"/>
        <v>-108249.42</v>
      </c>
      <c r="H29" s="30">
        <f t="shared" si="6"/>
        <v>-48312.99</v>
      </c>
      <c r="I29" s="30">
        <f t="shared" si="6"/>
        <v>-113581.4</v>
      </c>
      <c r="J29" s="30">
        <f t="shared" si="6"/>
        <v>-32820.46000000001</v>
      </c>
      <c r="K29" s="30">
        <f aca="true" t="shared" si="7" ref="K29:K37">SUM(B29:J29)</f>
        <v>-851179.0499999999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-135874.82</v>
      </c>
      <c r="C30" s="30">
        <f t="shared" si="8"/>
        <v>-90186.20999999999</v>
      </c>
      <c r="D30" s="30">
        <f t="shared" si="8"/>
        <v>-99639.46</v>
      </c>
      <c r="E30" s="30">
        <f t="shared" si="8"/>
        <v>-109123.07</v>
      </c>
      <c r="F30" s="30">
        <f t="shared" si="8"/>
        <v>-57428.8</v>
      </c>
      <c r="G30" s="30">
        <f t="shared" si="8"/>
        <v>-102440.29</v>
      </c>
      <c r="H30" s="30">
        <f t="shared" si="8"/>
        <v>-43025.38</v>
      </c>
      <c r="I30" s="30">
        <f t="shared" si="8"/>
        <v>-106135.28</v>
      </c>
      <c r="J30" s="30">
        <f t="shared" si="8"/>
        <v>-23762.24</v>
      </c>
      <c r="K30" s="30">
        <f t="shared" si="7"/>
        <v>-767615.55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-79015.2</v>
      </c>
      <c r="C31" s="30">
        <f aca="true" t="shared" si="9" ref="C31:J31">-ROUND((C9)*$E$3,2)</f>
        <v>-82504.4</v>
      </c>
      <c r="D31" s="30">
        <f t="shared" si="9"/>
        <v>-81549.6</v>
      </c>
      <c r="E31" s="30">
        <f t="shared" si="9"/>
        <v>-52192.8</v>
      </c>
      <c r="F31" s="30">
        <f t="shared" si="9"/>
        <v>-57428.8</v>
      </c>
      <c r="G31" s="30">
        <f t="shared" si="9"/>
        <v>-30681.2</v>
      </c>
      <c r="H31" s="30">
        <f t="shared" si="9"/>
        <v>-28864</v>
      </c>
      <c r="I31" s="30">
        <f t="shared" si="9"/>
        <v>-84035.6</v>
      </c>
      <c r="J31" s="30">
        <f t="shared" si="9"/>
        <v>-16944.4</v>
      </c>
      <c r="K31" s="30">
        <f t="shared" si="7"/>
        <v>-513216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-56859.62</v>
      </c>
      <c r="C34" s="30">
        <v>-7681.81</v>
      </c>
      <c r="D34" s="30">
        <v>-18089.86</v>
      </c>
      <c r="E34" s="30">
        <v>-56930.27</v>
      </c>
      <c r="F34" s="26">
        <v>0</v>
      </c>
      <c r="G34" s="30">
        <v>-71759.09</v>
      </c>
      <c r="H34" s="30">
        <v>-14161.38</v>
      </c>
      <c r="I34" s="30">
        <v>-22099.68</v>
      </c>
      <c r="J34" s="30">
        <v>-6817.84</v>
      </c>
      <c r="K34" s="30">
        <f t="shared" si="7"/>
        <v>-254399.55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-7359.2</v>
      </c>
      <c r="C35" s="27">
        <f t="shared" si="10"/>
        <v>-7011.52</v>
      </c>
      <c r="D35" s="27">
        <f t="shared" si="10"/>
        <v>-30929.549999999952</v>
      </c>
      <c r="E35" s="27">
        <f t="shared" si="10"/>
        <v>-5316.59</v>
      </c>
      <c r="F35" s="27">
        <f t="shared" si="10"/>
        <v>-5345.56</v>
      </c>
      <c r="G35" s="27">
        <f t="shared" si="10"/>
        <v>-5809.13</v>
      </c>
      <c r="H35" s="27">
        <f t="shared" si="10"/>
        <v>-5287.61</v>
      </c>
      <c r="I35" s="27">
        <f t="shared" si="10"/>
        <v>-7446.12</v>
      </c>
      <c r="J35" s="27">
        <f t="shared" si="10"/>
        <v>-9058.220000000001</v>
      </c>
      <c r="K35" s="30">
        <f t="shared" si="7"/>
        <v>-83563.49999999994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-7359.2</v>
      </c>
      <c r="C45" s="17">
        <v>-7011.52</v>
      </c>
      <c r="D45" s="17">
        <v>-8547.1</v>
      </c>
      <c r="E45" s="17">
        <v>-5316.59</v>
      </c>
      <c r="F45" s="17">
        <v>-5345.56</v>
      </c>
      <c r="G45" s="17">
        <v>-5809.13</v>
      </c>
      <c r="H45" s="17">
        <v>-5287.61</v>
      </c>
      <c r="I45" s="17">
        <v>-7446.12</v>
      </c>
      <c r="J45" s="17">
        <v>-2578.62</v>
      </c>
      <c r="K45" s="17">
        <f>SUM(B45:J45)</f>
        <v>-54701.450000000004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1603862.3999999997</v>
      </c>
      <c r="C49" s="27">
        <f>IF(C18+C29+C50&lt;0,0,C18+C29+C50)</f>
        <v>1566750.9699999997</v>
      </c>
      <c r="D49" s="27">
        <f>IF(D18+D29+D50&lt;0,0,D18+D29+D50)</f>
        <v>1899530.92</v>
      </c>
      <c r="E49" s="27">
        <f>IF(E18+E29+E50&lt;0,0,E18+E29+E50)</f>
        <v>1148233.3300000003</v>
      </c>
      <c r="F49" s="27">
        <f>IF(F18+F29+F50&lt;0,0,F18+F29+F50)</f>
        <v>1206978.53</v>
      </c>
      <c r="G49" s="27">
        <f>IF(G18+G29+G50&lt;0,0,G18+G29+G50)</f>
        <v>1271744.3</v>
      </c>
      <c r="H49" s="27">
        <f>IF(H18+H29+H50&lt;0,0,H18+H29+H50)</f>
        <v>1206416.16</v>
      </c>
      <c r="I49" s="27">
        <f>IF(I18+I29+I50&lt;0,0,I18+I29+I50)</f>
        <v>1655859.5800000003</v>
      </c>
      <c r="J49" s="27">
        <f>IF(J18+J29+J50&lt;0,0,J18+J29+J50)</f>
        <v>579460.03</v>
      </c>
      <c r="K49" s="20">
        <f>SUM(B49:J49)</f>
        <v>12138836.219999999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1603862.4</v>
      </c>
      <c r="C55" s="10">
        <f t="shared" si="11"/>
        <v>1566750.97</v>
      </c>
      <c r="D55" s="10">
        <f t="shared" si="11"/>
        <v>1899530.93</v>
      </c>
      <c r="E55" s="10">
        <f t="shared" si="11"/>
        <v>1148233.33</v>
      </c>
      <c r="F55" s="10">
        <f t="shared" si="11"/>
        <v>1206978.53</v>
      </c>
      <c r="G55" s="10">
        <f t="shared" si="11"/>
        <v>1271744.3</v>
      </c>
      <c r="H55" s="10">
        <f t="shared" si="11"/>
        <v>1206416.17</v>
      </c>
      <c r="I55" s="10">
        <f>SUM(I56:I68)</f>
        <v>1655859.58</v>
      </c>
      <c r="J55" s="10">
        <f t="shared" si="11"/>
        <v>579460.03</v>
      </c>
      <c r="K55" s="5">
        <f>SUM(K56:K68)</f>
        <v>12138836.24</v>
      </c>
      <c r="L55" s="9"/>
    </row>
    <row r="56" spans="1:11" ht="16.5" customHeight="1">
      <c r="A56" s="7" t="s">
        <v>57</v>
      </c>
      <c r="B56" s="8">
        <v>1404181.53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1404181.53</v>
      </c>
    </row>
    <row r="57" spans="1:11" ht="16.5" customHeight="1">
      <c r="A57" s="7" t="s">
        <v>58</v>
      </c>
      <c r="B57" s="8">
        <v>199680.87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199680.87</v>
      </c>
    </row>
    <row r="58" spans="1:11" ht="16.5" customHeight="1">
      <c r="A58" s="7" t="s">
        <v>4</v>
      </c>
      <c r="B58" s="6">
        <v>0</v>
      </c>
      <c r="C58" s="8">
        <v>1566750.97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1566750.97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1899530.93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1899530.93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1148233.33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1148233.33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1206978.53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1206978.53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1271744.3</v>
      </c>
      <c r="H62" s="6">
        <v>0</v>
      </c>
      <c r="I62" s="6">
        <v>0</v>
      </c>
      <c r="J62" s="6">
        <v>0</v>
      </c>
      <c r="K62" s="5">
        <f t="shared" si="12"/>
        <v>1271744.3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1206416.17</v>
      </c>
      <c r="I63" s="6">
        <v>0</v>
      </c>
      <c r="J63" s="6">
        <v>0</v>
      </c>
      <c r="K63" s="5">
        <f t="shared" si="12"/>
        <v>1206416.17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607369.29</v>
      </c>
      <c r="J65" s="6">
        <v>0</v>
      </c>
      <c r="K65" s="5">
        <f t="shared" si="12"/>
        <v>607369.29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1048490.29</v>
      </c>
      <c r="J66" s="6">
        <v>0</v>
      </c>
      <c r="K66" s="5">
        <f t="shared" si="12"/>
        <v>1048490.29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579460.03</v>
      </c>
      <c r="K67" s="5">
        <f t="shared" si="12"/>
        <v>579460.03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2022-08-15T11:27:00Z</dcterms:modified>
  <cp:category/>
  <cp:version/>
  <cp:contentType/>
  <cp:contentStatus/>
</cp:coreProperties>
</file>