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339" windowWidth="22221" windowHeight="8442" activeTab="0"/>
  </bookViews>
  <sheets>
    <sheet name="detalhado abr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<sst xmlns="http://schemas.openxmlformats.org/spreadsheetml/2006/main" count="83" uniqueCount="80">
  <si>
    <t>DEMONSTRATIVO DE REMUNERAÇÃO DOS CONCESSIONÁRIOS - Grupo Local de Distribuição</t>
  </si>
  <si>
    <t>OPERAÇÃO DE 01 A 30/04/22 - VENCIMENTO DE 08/04 A 06/05/22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</si>
  <si>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</si>
  <si>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</si>
  <si>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</si>
  <si>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</si>
  <si>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</si>
  <si>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</si>
  <si>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</si>
  <si>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</si>
  <si>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</si>
  <si>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</si>
  <si>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</si>
  <si>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</si>
  <si>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</si>
  <si>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</si>
  <si>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</si>
  <si>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</si>
  <si>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</si>
  <si>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</si>
  <si>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</si>
  <si>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</si>
  <si>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</si>
  <si>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</si>
  <si>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</si>
  <si>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</si>
  <si>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</si>
  <si>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</si>
  <si>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</si>
  <si>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</si>
  <si>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</si>
  <si>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</si>
  <si>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</si>
  <si>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</si>
  <si>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</si>
  <si>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2.1 Tarifa de Remuneração por Passageiro Transportado - Combustível</t>
  </si>
  <si>
    <t>3. Fator de Transição na Remuneração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</si>
  <si>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</si>
  <si>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</si>
  <si>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</si>
  <si>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</si>
  <si>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</si>
  <si>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</si>
  <si>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</si>
  <si>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</si>
  <si>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</si>
  <si>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</si>
  <si>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</si>
  <si>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</si>
  <si>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</si>
  <si>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</si>
  <si>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</si>
  <si>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</si>
  <si>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</si>
  <si>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</si>
  <si>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</si>
  <si>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</si>
  <si>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</si>
  <si>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</si>
  <si>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</si>
  <si>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</si>
  <si>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</si>
  <si>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</si>
  <si>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</si>
  <si>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</si>
  <si>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</si>
  <si>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</si>
  <si>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</si>
  <si>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</si>
  <si>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</si>
  <si>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</si>
  <si>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</si>
  <si>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</si>
  <si>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</si>
  <si>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</si>
  <si>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</si>
  <si>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</si>
  <si>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</si>
  <si>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</si>
  <si>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 xml:space="preserve">Nota: (1) Revisões:
             Período de 19/03 a 03/12/20, lotes D3 e D7; 
             Valores da terceira parcela da revisão do período de maio a dezembro/2021, referente ao reajuste de 2021, conforme previsto na cláusula segunda, item 2.2, subitem C, do termo de aditamento assinado em 30/09/2021;
             Aposentado, período abril a agosto/20.
             Tarifa de combustível, período de 01 a 12/04/22.
             Passageiros transportados (1.407.537 passageiros), fator de transição, ar-condicionado, rede da madrugada e ARLA32, março/22.
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</si>
</sst>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abr22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oma"/>
      <sheetName val="detalhado abr22"/>
      <sheetName val="08 old"/>
    </sheetNames>
    <sheetDataSet>
      <sheetData sheetId="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-1088.77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1011734.44</v>
          </cell>
          <cell r="C55">
            <v>634371.51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227740.06</v>
          </cell>
          <cell r="C56">
            <v>257368.39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742711.13</v>
          </cell>
          <cell r="E57">
            <v>0</v>
          </cell>
          <cell r="F57">
            <v>0</v>
          </cell>
          <cell r="G57">
            <v>0</v>
          </cell>
          <cell r="H57">
            <v>191691.89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245243.66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818195.27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1184953.5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889159.21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809710.27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154928.65</v>
          </cell>
          <cell r="L63">
            <v>148777.97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544130.81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270909.11</v>
          </cell>
        </row>
      </sheetData>
      <sheetData sheetId="1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-759.14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681803.73</v>
          </cell>
          <cell r="C55">
            <v>412281.89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149441.73</v>
          </cell>
          <cell r="C56">
            <v>164213.69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560149.52</v>
          </cell>
          <cell r="E57">
            <v>0</v>
          </cell>
          <cell r="F57">
            <v>0</v>
          </cell>
          <cell r="G57">
            <v>0</v>
          </cell>
          <cell r="H57">
            <v>26675.68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167516.34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511855.1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723135.81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535411.28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504133.27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93344.12</v>
          </cell>
          <cell r="L63">
            <v>95517.08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330385.9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158711.92</v>
          </cell>
        </row>
      </sheetData>
      <sheetData sheetId="2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-397.76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391650.12</v>
          </cell>
          <cell r="C55">
            <v>227962.05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80583.21</v>
          </cell>
          <cell r="C56">
            <v>86901.39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301512.98</v>
          </cell>
          <cell r="E57">
            <v>0</v>
          </cell>
          <cell r="F57">
            <v>0</v>
          </cell>
          <cell r="G57">
            <v>0</v>
          </cell>
          <cell r="H57">
            <v>21790.67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90378.84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300607.4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393685.4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260590.18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300611.31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58128.48</v>
          </cell>
          <cell r="L63">
            <v>66513.05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194181.08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83403.79</v>
          </cell>
        </row>
      </sheetData>
      <sheetData sheetId="3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-1067.09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1009567.56</v>
          </cell>
          <cell r="C55">
            <v>624459.79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227225.82</v>
          </cell>
          <cell r="C56">
            <v>253210.95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735647.61</v>
          </cell>
          <cell r="E57">
            <v>0</v>
          </cell>
          <cell r="F57">
            <v>0</v>
          </cell>
          <cell r="G57">
            <v>0</v>
          </cell>
          <cell r="H57">
            <v>187921.9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245757.36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797436.03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1179582.61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879706.56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789742.71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1072420.04</v>
          </cell>
          <cell r="L63">
            <v>958839.05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544123.04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270364.89</v>
          </cell>
        </row>
      </sheetData>
      <sheetData sheetId="4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-1065.34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1014245.16</v>
          </cell>
          <cell r="C55">
            <v>632993.13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228335.9</v>
          </cell>
          <cell r="C56">
            <v>256790.23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742762.61</v>
          </cell>
          <cell r="E57">
            <v>0</v>
          </cell>
          <cell r="F57">
            <v>0</v>
          </cell>
          <cell r="G57">
            <v>0</v>
          </cell>
          <cell r="H57">
            <v>346868.69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250759.3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823116.14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1191594.94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906578.17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799819.22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1082404.66</v>
          </cell>
          <cell r="L63">
            <v>963310.64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549213.61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273087.95</v>
          </cell>
        </row>
      </sheetData>
      <sheetData sheetId="5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-1073.1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1011678.02</v>
          </cell>
          <cell r="C55">
            <v>632546.83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227726.68</v>
          </cell>
          <cell r="C56">
            <v>256603.03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757890.01</v>
          </cell>
          <cell r="E57">
            <v>0</v>
          </cell>
          <cell r="F57">
            <v>0</v>
          </cell>
          <cell r="G57">
            <v>0</v>
          </cell>
          <cell r="H57">
            <v>189151.01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250683.43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811353.42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1185208.27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903720.39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808982.71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2059495.64</v>
          </cell>
          <cell r="L63">
            <v>1858325.26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546531.63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271085.81</v>
          </cell>
        </row>
      </sheetData>
      <sheetData sheetId="6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-1079.51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1011245.51</v>
          </cell>
          <cell r="C55">
            <v>630238.54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227624.03</v>
          </cell>
          <cell r="C56">
            <v>255634.82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749043.56</v>
          </cell>
          <cell r="E57">
            <v>0</v>
          </cell>
          <cell r="F57">
            <v>0</v>
          </cell>
          <cell r="G57">
            <v>0</v>
          </cell>
          <cell r="H57">
            <v>189598.66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235147.86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812285.94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1184842.15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903760.39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815863.44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1093800.91</v>
          </cell>
          <cell r="L63">
            <v>970397.08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548391.24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261321.86</v>
          </cell>
        </row>
      </sheetData>
      <sheetData sheetId="7">
        <row r="45">
          <cell r="B45">
            <v>1522164.55</v>
          </cell>
          <cell r="C45">
            <v>1148336.4300000002</v>
          </cell>
          <cell r="D45">
            <v>1005337.49</v>
          </cell>
          <cell r="E45">
            <v>303412.33</v>
          </cell>
          <cell r="F45">
            <v>1051645.02</v>
          </cell>
          <cell r="G45">
            <v>1448348.22</v>
          </cell>
          <cell r="H45">
            <v>288949.03</v>
          </cell>
          <cell r="I45">
            <v>1086489.31</v>
          </cell>
          <cell r="J45">
            <v>1001352.54</v>
          </cell>
          <cell r="K45">
            <v>1292551.57</v>
          </cell>
          <cell r="L45">
            <v>1210051.28</v>
          </cell>
          <cell r="M45">
            <v>649036.34</v>
          </cell>
          <cell r="N45">
            <v>348454.61</v>
          </cell>
        </row>
        <row r="46">
          <cell r="B46">
            <v>37719.58</v>
          </cell>
          <cell r="C46">
            <v>15466.45</v>
          </cell>
          <cell r="D46">
            <v>19781.33</v>
          </cell>
          <cell r="E46">
            <v>5247.02</v>
          </cell>
          <cell r="F46">
            <v>17301.25</v>
          </cell>
          <cell r="G46">
            <v>21933.23</v>
          </cell>
          <cell r="H46">
            <v>5158.97</v>
          </cell>
          <cell r="I46">
            <v>26333.93</v>
          </cell>
          <cell r="J46">
            <v>15680.41</v>
          </cell>
          <cell r="K46">
            <v>26628.88</v>
          </cell>
          <cell r="L46">
            <v>25498.91</v>
          </cell>
          <cell r="M46">
            <v>18314.77</v>
          </cell>
          <cell r="N46">
            <v>5273.37</v>
          </cell>
        </row>
        <row r="55">
          <cell r="B55">
            <v>2278357.5</v>
          </cell>
          <cell r="C55">
            <v>1467033.09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499416.30000000005</v>
          </cell>
          <cell r="C56">
            <v>566722.91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1743560.35</v>
          </cell>
          <cell r="E57">
            <v>0</v>
          </cell>
          <cell r="F57">
            <v>0</v>
          </cell>
          <cell r="G57">
            <v>0</v>
          </cell>
          <cell r="H57">
            <v>324011.48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541931.5700000001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1859671.81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2627430.49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1963405.6099999999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1790244.11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2335724.21</v>
          </cell>
          <cell r="L63">
            <v>2161773.9299999997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1206426.3199999998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616129.33</v>
          </cell>
        </row>
      </sheetData>
      <sheetData sheetId="8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-761.15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703152.99</v>
          </cell>
          <cell r="C55">
            <v>422014.13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154508.29</v>
          </cell>
          <cell r="C56">
            <v>168295.85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562845.49</v>
          </cell>
          <cell r="E57">
            <v>0</v>
          </cell>
          <cell r="F57">
            <v>0</v>
          </cell>
          <cell r="G57">
            <v>0</v>
          </cell>
          <cell r="H57">
            <v>25745.97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171709.25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534797.31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739825.4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576898.61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516895.47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109356.84</v>
          </cell>
          <cell r="L63">
            <v>90618.73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336014.55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164589.48</v>
          </cell>
        </row>
      </sheetData>
      <sheetData sheetId="9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-364.1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385047.83</v>
          </cell>
          <cell r="C55">
            <v>237180.34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79016.37</v>
          </cell>
          <cell r="C56">
            <v>90767.97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310005.53</v>
          </cell>
          <cell r="E57">
            <v>0</v>
          </cell>
          <cell r="F57">
            <v>0</v>
          </cell>
          <cell r="G57">
            <v>0</v>
          </cell>
          <cell r="H57">
            <v>16039.05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91397.52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309502.61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401943.59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265610.91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305364.43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73572.81</v>
          </cell>
          <cell r="L63">
            <v>68543.93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195944.43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82989.74</v>
          </cell>
        </row>
      </sheetData>
      <sheetData sheetId="10">
        <row r="45">
          <cell r="B45">
            <v>0.23</v>
          </cell>
          <cell r="C45">
            <v>0.02</v>
          </cell>
          <cell r="D45">
            <v>-0.57</v>
          </cell>
          <cell r="E45">
            <v>-0.63</v>
          </cell>
          <cell r="F45">
            <v>0</v>
          </cell>
          <cell r="G45">
            <v>0</v>
          </cell>
          <cell r="H45">
            <v>-1071.12</v>
          </cell>
          <cell r="I45">
            <v>0.3</v>
          </cell>
          <cell r="J45">
            <v>-0.62</v>
          </cell>
          <cell r="K45">
            <v>-0.03</v>
          </cell>
          <cell r="L45">
            <v>0.08</v>
          </cell>
          <cell r="M45">
            <v>0.27</v>
          </cell>
          <cell r="N45">
            <v>0.36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1001138.22</v>
          </cell>
          <cell r="C55">
            <v>621259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225225.39</v>
          </cell>
          <cell r="C56">
            <v>251868.39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724411.1</v>
          </cell>
          <cell r="E57">
            <v>0</v>
          </cell>
          <cell r="F57">
            <v>0</v>
          </cell>
          <cell r="G57">
            <v>0</v>
          </cell>
          <cell r="H57">
            <v>188207.44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246124.53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798195.71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1164516.29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873942.71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776229.33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1047152.56</v>
          </cell>
          <cell r="L63">
            <v>948381.57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538262.64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267977.4</v>
          </cell>
        </row>
      </sheetData>
      <sheetData sheetId="11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-1072.48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1009046.41</v>
          </cell>
          <cell r="C55">
            <v>625531.1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227102.15</v>
          </cell>
          <cell r="C56">
            <v>253660.31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3510152.1</v>
          </cell>
          <cell r="E57">
            <v>0</v>
          </cell>
          <cell r="F57">
            <v>0</v>
          </cell>
          <cell r="G57">
            <v>0</v>
          </cell>
          <cell r="H57">
            <v>399577.89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246985.22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815414.52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1178583.42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884096.76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788607.6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1054459.58</v>
          </cell>
          <cell r="L63">
            <v>962894.46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542240.45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269280.99</v>
          </cell>
        </row>
      </sheetData>
      <sheetData sheetId="12">
        <row r="45">
          <cell r="B45">
            <v>370955.17</v>
          </cell>
          <cell r="C45">
            <v>276392.42</v>
          </cell>
          <cell r="D45">
            <v>239039.77</v>
          </cell>
          <cell r="E45">
            <v>73786.41</v>
          </cell>
          <cell r="F45">
            <v>249365.83</v>
          </cell>
          <cell r="G45">
            <v>352459.53</v>
          </cell>
          <cell r="H45">
            <v>64925.05</v>
          </cell>
          <cell r="I45">
            <v>268975.55</v>
          </cell>
          <cell r="J45">
            <v>249054.38</v>
          </cell>
          <cell r="K45">
            <v>318160.6</v>
          </cell>
          <cell r="L45">
            <v>285650.13</v>
          </cell>
          <cell r="M45">
            <v>157557.39</v>
          </cell>
          <cell r="N45">
            <v>81270.19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1335090.22</v>
          </cell>
          <cell r="C55">
            <v>843464.25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304478.05</v>
          </cell>
          <cell r="C56">
            <v>345071.59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1008536.52</v>
          </cell>
          <cell r="E57">
            <v>0</v>
          </cell>
          <cell r="F57">
            <v>0</v>
          </cell>
          <cell r="G57">
            <v>0</v>
          </cell>
          <cell r="H57">
            <v>260442.06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325555.76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1090457.68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1567011.29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1180238.56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1072060.08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1437807.31</v>
          </cell>
          <cell r="L63">
            <v>1274837.64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715309.32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359632.77</v>
          </cell>
        </row>
      </sheetData>
      <sheetData sheetId="13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-1130.76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1028521.12</v>
          </cell>
          <cell r="C55">
            <v>643169.41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231723.84</v>
          </cell>
          <cell r="C56">
            <v>261058.64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1006035.95</v>
          </cell>
          <cell r="E57">
            <v>0</v>
          </cell>
          <cell r="F57">
            <v>0</v>
          </cell>
          <cell r="G57">
            <v>0</v>
          </cell>
          <cell r="H57">
            <v>36638.66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233976.66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834149.31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1206652.96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914976.47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820527.48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1415203.96</v>
          </cell>
          <cell r="L63">
            <v>1293063.83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563544.27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278642.28</v>
          </cell>
        </row>
      </sheetData>
      <sheetData sheetId="14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-521.43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477076.29</v>
          </cell>
          <cell r="C55">
            <v>272255.77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100856.33</v>
          </cell>
          <cell r="C56">
            <v>105480.24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125730.84</v>
          </cell>
          <cell r="E57">
            <v>0</v>
          </cell>
          <cell r="F57">
            <v>0</v>
          </cell>
          <cell r="G57">
            <v>0</v>
          </cell>
          <cell r="H57">
            <v>43591.17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109401.26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362653.57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476950.03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369379.88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343295.54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127014.95</v>
          </cell>
          <cell r="L63">
            <v>151994.45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219495.77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103840.56</v>
          </cell>
        </row>
      </sheetData>
      <sheetData sheetId="15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-711.58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653823.07</v>
          </cell>
          <cell r="C55">
            <v>392042.79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142801.44</v>
          </cell>
          <cell r="C56">
            <v>155724.48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101675.76</v>
          </cell>
          <cell r="E57">
            <v>0</v>
          </cell>
          <cell r="F57">
            <v>0</v>
          </cell>
          <cell r="G57">
            <v>0</v>
          </cell>
          <cell r="H57">
            <v>18496.45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160855.96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494199.85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680948.29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485380.64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476563.74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55892.55</v>
          </cell>
          <cell r="L63">
            <v>61711.64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306609.61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147568.06</v>
          </cell>
        </row>
      </sheetData>
      <sheetData sheetId="16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-307.56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381182.68</v>
          </cell>
          <cell r="C55">
            <v>226989.35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78099.1</v>
          </cell>
          <cell r="C56">
            <v>86493.4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D57">
            <v>63313.67</v>
          </cell>
          <cell r="E57">
            <v>0</v>
          </cell>
          <cell r="F57">
            <v>0</v>
          </cell>
          <cell r="G57">
            <v>0</v>
          </cell>
          <cell r="H57">
            <v>7283.74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94110.32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F59">
            <v>285747.59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389477.63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229273.82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300717.09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55482.61</v>
          </cell>
          <cell r="L63">
            <v>54799.56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188613.75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80739.57</v>
          </cell>
        </row>
      </sheetData>
      <sheetData sheetId="17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-1078.18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1041722.24</v>
          </cell>
          <cell r="C55">
            <v>654140.99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234856.69</v>
          </cell>
          <cell r="C56">
            <v>265660.63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1200979.72</v>
          </cell>
          <cell r="E57">
            <v>0</v>
          </cell>
          <cell r="F57">
            <v>0</v>
          </cell>
          <cell r="G57">
            <v>0</v>
          </cell>
          <cell r="H57">
            <v>190236.03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254701.27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854871.33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1217843.25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934902.95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829564.54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1773919.38</v>
          </cell>
          <cell r="L63">
            <v>1632985.76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554409.88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283555.44</v>
          </cell>
        </row>
      </sheetData>
      <sheetData sheetId="18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-1093.88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1046521.05</v>
          </cell>
          <cell r="C55">
            <v>662204.88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235995.54</v>
          </cell>
          <cell r="C56">
            <v>269042.99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781255.2</v>
          </cell>
          <cell r="E57">
            <v>0</v>
          </cell>
          <cell r="F57">
            <v>0</v>
          </cell>
          <cell r="G57">
            <v>0</v>
          </cell>
          <cell r="H57">
            <v>245297.75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254616.62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864742.07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1229620.29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944316.22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839881.62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1108048.33</v>
          </cell>
          <cell r="L63">
            <v>1005489.11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563033.48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283530.35</v>
          </cell>
        </row>
      </sheetData>
      <sheetData sheetId="19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-1110.9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1051514.91</v>
          </cell>
          <cell r="C55">
            <v>645769.58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237180.67</v>
          </cell>
          <cell r="C56">
            <v>262149.27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786517.97</v>
          </cell>
          <cell r="E57">
            <v>0</v>
          </cell>
          <cell r="F57">
            <v>0</v>
          </cell>
          <cell r="G57">
            <v>0</v>
          </cell>
          <cell r="H57">
            <v>310860.27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257401.9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869263.75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1232548.52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941505.62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835037.07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1104536.74</v>
          </cell>
          <cell r="L63">
            <v>1006080.53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565961.56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284361.33</v>
          </cell>
        </row>
      </sheetData>
      <sheetData sheetId="20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-642.61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531669.21</v>
          </cell>
          <cell r="C55">
            <v>308133.4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113812.18</v>
          </cell>
          <cell r="C56">
            <v>120528.98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165439.2</v>
          </cell>
          <cell r="E57">
            <v>0</v>
          </cell>
          <cell r="F57">
            <v>0</v>
          </cell>
          <cell r="G57">
            <v>0</v>
          </cell>
          <cell r="H57">
            <v>64583.08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123562.89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409731.43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553442.44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411885.79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383465.91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197114.11</v>
          </cell>
          <cell r="L63">
            <v>214109.01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257899.61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124521.06</v>
          </cell>
        </row>
      </sheetData>
      <sheetData sheetId="21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-1075.76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997956.34</v>
          </cell>
          <cell r="C55">
            <v>565582.5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224470.28</v>
          </cell>
          <cell r="C56">
            <v>228515.08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746936.54</v>
          </cell>
          <cell r="E57">
            <v>0</v>
          </cell>
          <cell r="F57">
            <v>0</v>
          </cell>
          <cell r="G57">
            <v>0</v>
          </cell>
          <cell r="H57">
            <v>31193.48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232729.44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791635.24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1182777.87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881540.69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805977.7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1012178.01</v>
          </cell>
          <cell r="L63">
            <v>937204.83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539731.17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276239.69</v>
          </cell>
        </row>
      </sheetData>
      <sheetData sheetId="22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-790.92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801927.05</v>
          </cell>
          <cell r="C55">
            <v>486993.89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177949.1</v>
          </cell>
          <cell r="C56">
            <v>195551.37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260489.42</v>
          </cell>
          <cell r="E57">
            <v>0</v>
          </cell>
          <cell r="F57">
            <v>0</v>
          </cell>
          <cell r="G57">
            <v>0</v>
          </cell>
          <cell r="H57">
            <v>33708.99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194015.24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642831.73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888969.31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664785.24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581460.95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217898.36</v>
          </cell>
          <cell r="L63">
            <v>184853.98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390786.15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193865.38</v>
          </cell>
        </row>
      </sheetData>
      <sheetData sheetId="23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-430.04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463356.18</v>
          </cell>
          <cell r="C55">
            <v>282814.33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97600.31</v>
          </cell>
          <cell r="C56">
            <v>109908.99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129765.74</v>
          </cell>
          <cell r="E57">
            <v>0</v>
          </cell>
          <cell r="F57">
            <v>0</v>
          </cell>
          <cell r="G57">
            <v>0</v>
          </cell>
          <cell r="H57">
            <v>36979.5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109209.69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399369.76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501386.06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361387.65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367765.73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163011.52</v>
          </cell>
          <cell r="L63">
            <v>143794.49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235124.04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88347.9</v>
          </cell>
        </row>
      </sheetData>
      <sheetData sheetId="24">
        <row r="45">
          <cell r="B45">
            <v>86773.04</v>
          </cell>
          <cell r="C45">
            <v>78500.46</v>
          </cell>
          <cell r="D45">
            <v>37476.46</v>
          </cell>
          <cell r="E45">
            <v>49860.48</v>
          </cell>
          <cell r="F45">
            <v>167757.74</v>
          </cell>
          <cell r="G45">
            <v>89654.55</v>
          </cell>
          <cell r="H45">
            <v>22777.32</v>
          </cell>
          <cell r="I45">
            <v>124998.44</v>
          </cell>
          <cell r="J45">
            <v>41832.96</v>
          </cell>
          <cell r="K45">
            <v>45334.94</v>
          </cell>
          <cell r="L45">
            <v>90362.26</v>
          </cell>
          <cell r="M45">
            <v>57703.35</v>
          </cell>
          <cell r="N45">
            <v>24915.9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1108649.04</v>
          </cell>
          <cell r="C55">
            <v>705985.7599999999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250739.6</v>
          </cell>
          <cell r="C56">
            <v>287406.73000000004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809818.11</v>
          </cell>
          <cell r="E57">
            <v>0</v>
          </cell>
          <cell r="F57">
            <v>0</v>
          </cell>
          <cell r="G57">
            <v>0</v>
          </cell>
          <cell r="H57">
            <v>241957.27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306287.86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1004595.63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1308406.1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1049212.02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872096.3099999999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1123115.33</v>
          </cell>
          <cell r="L63">
            <v>1076880.0899999999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616129.88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309724.68</v>
          </cell>
        </row>
      </sheetData>
      <sheetData sheetId="25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-1110.93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1046829.08</v>
          </cell>
          <cell r="C55">
            <v>656470.39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236068.64</v>
          </cell>
          <cell r="C56">
            <v>266637.68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1441289.88</v>
          </cell>
          <cell r="E57">
            <v>0</v>
          </cell>
          <cell r="F57">
            <v>0</v>
          </cell>
          <cell r="G57">
            <v>0</v>
          </cell>
          <cell r="H57">
            <v>219028.95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257343.8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852139.69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1232866.06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945797.87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832395.78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2065514.09</v>
          </cell>
          <cell r="L63">
            <v>1886286.05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562557.01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286237.93</v>
          </cell>
        </row>
      </sheetData>
      <sheetData sheetId="26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-1133.89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1048529.5</v>
          </cell>
          <cell r="C55">
            <v>657015.47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236472.18</v>
          </cell>
          <cell r="C56">
            <v>266866.31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999708.8</v>
          </cell>
          <cell r="E57">
            <v>0</v>
          </cell>
          <cell r="F57">
            <v>0</v>
          </cell>
          <cell r="G57">
            <v>0</v>
          </cell>
          <cell r="H57">
            <v>268868.09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254956.22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845717.79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1230829.32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948138.45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836658.97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1384382.07</v>
          </cell>
          <cell r="L63">
            <v>1245843.43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564601.49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287444.21</v>
          </cell>
        </row>
      </sheetData>
      <sheetData sheetId="27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-1110.84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1044951.25</v>
          </cell>
          <cell r="C55">
            <v>660003.41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235623</v>
          </cell>
          <cell r="C56">
            <v>268119.59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785252.18</v>
          </cell>
          <cell r="E57">
            <v>0</v>
          </cell>
          <cell r="F57">
            <v>0</v>
          </cell>
          <cell r="G57">
            <v>0</v>
          </cell>
          <cell r="H57">
            <v>218809.71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256685.43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842066.43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1234692.43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944474.47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832925.43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1101228.63</v>
          </cell>
          <cell r="L63">
            <v>1008233.42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565151.01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286872.31</v>
          </cell>
        </row>
      </sheetData>
      <sheetData sheetId="28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-1097.18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3566758.87</v>
          </cell>
          <cell r="C55">
            <v>2244352.27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834092.06</v>
          </cell>
          <cell r="C56">
            <v>932669.05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158460.55</v>
          </cell>
          <cell r="E57">
            <v>0</v>
          </cell>
          <cell r="F57">
            <v>0</v>
          </cell>
          <cell r="G57">
            <v>0</v>
          </cell>
          <cell r="H57">
            <v>215959.69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233560.15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817751.68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1214909.69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922236.64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823361.79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1033682.4</v>
          </cell>
          <cell r="L63">
            <v>958355.84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558084.55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278765.27</v>
          </cell>
        </row>
      </sheetData>
      <sheetData sheetId="29"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-742.77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5">
          <cell r="B55">
            <v>704155.3</v>
          </cell>
          <cell r="C55">
            <v>421306.03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>
            <v>154746.15</v>
          </cell>
          <cell r="C56">
            <v>167998.84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0</v>
          </cell>
          <cell r="C57">
            <v>0</v>
          </cell>
          <cell r="D57">
            <v>132393.9</v>
          </cell>
          <cell r="E57">
            <v>0</v>
          </cell>
          <cell r="F57">
            <v>0</v>
          </cell>
          <cell r="G57">
            <v>0</v>
          </cell>
          <cell r="H57">
            <v>147036.13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166876.86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520548.11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735075.77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562779.08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526747.79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96106.81</v>
          </cell>
          <cell r="L63">
            <v>91951.09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343592.98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167684.27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9603120</v>
      </c>
      <c r="C7" s="13">
        <f t="shared" si="0"/>
        <v>6759866</v>
      </c>
      <c r="D7" s="13">
        <f t="shared" si="0"/>
        <v>6711108</v>
      </c>
      <c r="E7" s="13">
        <f t="shared" si="0"/>
        <v>1621356</v>
      </c>
      <c r="F7" s="13">
        <f t="shared" si="0"/>
        <v>5395165</v>
      </c>
      <c r="G7" s="13">
        <f t="shared" si="0"/>
        <v>8789027</v>
      </c>
      <c r="H7" s="13">
        <f t="shared" si="0"/>
        <v>991510</v>
      </c>
      <c r="I7" s="13">
        <f t="shared" si="0"/>
        <v>6458499</v>
      </c>
      <c r="J7" s="13">
        <f t="shared" si="0"/>
        <v>5781509</v>
      </c>
      <c r="K7" s="13">
        <f t="shared" si="0"/>
        <v>8376812</v>
      </c>
      <c r="L7" s="13">
        <f t="shared" si="0"/>
        <v>6481215</v>
      </c>
      <c r="M7" s="13">
        <f t="shared" si="0"/>
        <v>3115498</v>
      </c>
      <c r="N7" s="13">
        <f t="shared" si="0"/>
        <v>1942940</v>
      </c>
      <c r="O7" s="13">
        <f t="shared" si="0"/>
        <v>72027625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412840</v>
      </c>
      <c r="C8" s="15">
        <f t="shared" si="1"/>
        <v>423297</v>
      </c>
      <c r="D8" s="15">
        <f t="shared" si="1"/>
        <v>303335</v>
      </c>
      <c r="E8" s="15">
        <f t="shared" si="1"/>
        <v>62025</v>
      </c>
      <c r="F8" s="15">
        <f t="shared" si="1"/>
        <v>226377</v>
      </c>
      <c r="G8" s="15">
        <f t="shared" si="1"/>
        <v>353868</v>
      </c>
      <c r="H8" s="15">
        <f t="shared" si="1"/>
        <v>52504</v>
      </c>
      <c r="I8" s="15">
        <f t="shared" si="1"/>
        <v>416716</v>
      </c>
      <c r="J8" s="15">
        <f t="shared" si="1"/>
        <v>327622</v>
      </c>
      <c r="K8" s="15">
        <f t="shared" si="1"/>
        <v>257084</v>
      </c>
      <c r="L8" s="15">
        <f t="shared" si="1"/>
        <v>211737</v>
      </c>
      <c r="M8" s="15">
        <f t="shared" si="1"/>
        <v>151628</v>
      </c>
      <c r="N8" s="15">
        <f t="shared" si="1"/>
        <v>117089</v>
      </c>
      <c r="O8" s="15">
        <f t="shared" si="1"/>
        <v>3316122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412840</v>
      </c>
      <c r="C9" s="15">
        <v>423297</v>
      </c>
      <c r="D9" s="15">
        <v>303335</v>
      </c>
      <c r="E9" s="15">
        <v>62025</v>
      </c>
      <c r="F9" s="15">
        <v>226377</v>
      </c>
      <c r="G9" s="15">
        <v>353868</v>
      </c>
      <c r="H9" s="15">
        <v>52504</v>
      </c>
      <c r="I9" s="15">
        <v>416601</v>
      </c>
      <c r="J9" s="15">
        <v>327622</v>
      </c>
      <c r="K9" s="15">
        <v>256749</v>
      </c>
      <c r="L9" s="15">
        <v>211705</v>
      </c>
      <c r="M9" s="15">
        <v>151462</v>
      </c>
      <c r="N9" s="15">
        <v>116719</v>
      </c>
      <c r="O9" s="15">
        <f>SUM(B9:N9)</f>
        <v>3315104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115</v>
      </c>
      <c r="J10" s="15">
        <v>0</v>
      </c>
      <c r="K10" s="15">
        <v>335</v>
      </c>
      <c r="L10" s="15">
        <v>32</v>
      </c>
      <c r="M10" s="15">
        <v>166</v>
      </c>
      <c r="N10" s="15">
        <v>370</v>
      </c>
      <c r="O10" s="15">
        <f>SUM(B10:N10)</f>
        <v>1018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5">
        <v>9190280</v>
      </c>
      <c r="C11" s="15">
        <v>6336569</v>
      </c>
      <c r="D11" s="15">
        <v>6407773</v>
      </c>
      <c r="E11" s="15">
        <v>1559331</v>
      </c>
      <c r="F11" s="15">
        <v>5168788</v>
      </c>
      <c r="G11" s="15">
        <v>8435159</v>
      </c>
      <c r="H11" s="15">
        <v>939006</v>
      </c>
      <c r="I11" s="15">
        <v>6041783</v>
      </c>
      <c r="J11" s="15">
        <v>5453887</v>
      </c>
      <c r="K11" s="15">
        <v>8119728</v>
      </c>
      <c r="L11" s="15">
        <v>6269478</v>
      </c>
      <c r="M11" s="15">
        <v>2963870</v>
      </c>
      <c r="N11" s="15">
        <v>1825851</v>
      </c>
      <c r="O11" s="15">
        <f>SUM(B11:N11)</f>
        <v>68711503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26" ht="18.75" customHeight="1">
      <c r="A13" s="17" t="s">
        <v>34</v>
      </c>
      <c r="B13" s="20">
        <v>2.402</v>
      </c>
      <c r="C13" s="20">
        <v>2.4814</v>
      </c>
      <c r="D13" s="20">
        <v>2.1762</v>
      </c>
      <c r="E13" s="20">
        <v>3.7177</v>
      </c>
      <c r="F13" s="20">
        <v>2.5224</v>
      </c>
      <c r="G13" s="20">
        <v>2.0754</v>
      </c>
      <c r="H13" s="20">
        <v>2.7865</v>
      </c>
      <c r="I13" s="20">
        <v>2.4639</v>
      </c>
      <c r="J13" s="20">
        <v>2.4782</v>
      </c>
      <c r="K13" s="20">
        <v>2.3425</v>
      </c>
      <c r="L13" s="20">
        <v>2.6672</v>
      </c>
      <c r="M13" s="20">
        <v>3.0778</v>
      </c>
      <c r="N13" s="20">
        <v>2.7801</v>
      </c>
      <c r="O13" s="21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7" t="s">
        <v>35</v>
      </c>
      <c r="B14" s="20">
        <v>0.1309</v>
      </c>
      <c r="C14" s="20">
        <v>0.1353</v>
      </c>
      <c r="D14" s="20">
        <v>0.1186</v>
      </c>
      <c r="E14" s="20">
        <v>0.2027</v>
      </c>
      <c r="F14" s="20">
        <v>0.1375</v>
      </c>
      <c r="G14" s="20">
        <v>0.1131</v>
      </c>
      <c r="H14" s="20">
        <v>0.1519</v>
      </c>
      <c r="I14" s="20">
        <v>0.1343</v>
      </c>
      <c r="J14" s="20">
        <v>0.1351</v>
      </c>
      <c r="K14" s="20">
        <v>0.1277</v>
      </c>
      <c r="L14" s="20">
        <v>0.1454</v>
      </c>
      <c r="M14" s="20">
        <v>0.1678</v>
      </c>
      <c r="N14" s="20">
        <v>0.1515</v>
      </c>
      <c r="O14" s="21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7" t="s">
        <v>36</v>
      </c>
      <c r="B16" s="22">
        <v>1.224907139318462</v>
      </c>
      <c r="C16" s="22">
        <v>1.251468091048242</v>
      </c>
      <c r="D16" s="22">
        <v>1.21835504930841</v>
      </c>
      <c r="E16" s="22">
        <v>0.930661957622911</v>
      </c>
      <c r="F16" s="22">
        <v>1.454780994489336</v>
      </c>
      <c r="G16" s="22">
        <v>1.459762282490469</v>
      </c>
      <c r="H16" s="22">
        <v>1.731366630164925</v>
      </c>
      <c r="I16" s="22">
        <v>1.303833739852298</v>
      </c>
      <c r="J16" s="22">
        <v>1.355853619268438</v>
      </c>
      <c r="K16" s="22">
        <v>1.401605974847579</v>
      </c>
      <c r="L16" s="22">
        <v>1.294040592747789</v>
      </c>
      <c r="M16" s="22">
        <v>1.285610436944248</v>
      </c>
      <c r="N16" s="22">
        <v>1.149940918779707</v>
      </c>
      <c r="O16" s="21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23" ht="18.75" customHeight="1">
      <c r="A18" s="26" t="s">
        <v>37</v>
      </c>
      <c r="B18" s="27">
        <f>SUM(B19:B27)</f>
        <v>33438193.250000004</v>
      </c>
      <c r="C18" s="27">
        <f aca="true" t="shared" si="2" ref="C18:O18">SUM(C19:C27)</f>
        <v>24203216.229999997</v>
      </c>
      <c r="D18" s="27">
        <f t="shared" si="2"/>
        <v>20885323.639999997</v>
      </c>
      <c r="E18" s="27">
        <f t="shared" si="2"/>
        <v>6567816.390000001</v>
      </c>
      <c r="F18" s="27">
        <f t="shared" si="2"/>
        <v>21718636.43</v>
      </c>
      <c r="G18" s="27">
        <f t="shared" si="2"/>
        <v>31107629.659999996</v>
      </c>
      <c r="H18" s="27">
        <f t="shared" si="2"/>
        <v>5655759.130000001</v>
      </c>
      <c r="I18" s="27">
        <f t="shared" si="2"/>
        <v>24063436.85</v>
      </c>
      <c r="J18" s="27">
        <f t="shared" si="2"/>
        <v>21690791.3</v>
      </c>
      <c r="K18" s="27">
        <f t="shared" si="2"/>
        <v>28322283.2</v>
      </c>
      <c r="L18" s="27">
        <f t="shared" si="2"/>
        <v>25716962.950000003</v>
      </c>
      <c r="M18" s="27">
        <f t="shared" si="2"/>
        <v>14248635.46</v>
      </c>
      <c r="N18" s="27">
        <f t="shared" si="2"/>
        <v>7232503.790000001</v>
      </c>
      <c r="O18" s="27">
        <f t="shared" si="2"/>
        <v>264851188.27999997</v>
      </c>
      <c r="Q18" s="28"/>
      <c r="R18" s="28"/>
      <c r="S18" s="28"/>
      <c r="T18" s="28"/>
      <c r="U18" s="28"/>
      <c r="V18" s="28"/>
      <c r="W18" s="28"/>
    </row>
    <row r="19" spans="1:15" ht="18.75" customHeight="1">
      <c r="A19" s="29" t="s">
        <v>38</v>
      </c>
      <c r="B19" s="30">
        <v>24754945.05</v>
      </c>
      <c r="C19" s="30">
        <v>18002452.58</v>
      </c>
      <c r="D19" s="30">
        <v>15674266.57</v>
      </c>
      <c r="E19" s="30">
        <v>6468903.98</v>
      </c>
      <c r="F19" s="30">
        <v>14605496.79</v>
      </c>
      <c r="G19" s="30">
        <v>19575285.16</v>
      </c>
      <c r="H19" s="30">
        <v>2964754.2</v>
      </c>
      <c r="I19" s="30">
        <v>17076981.81</v>
      </c>
      <c r="J19" s="30">
        <v>15377729.39</v>
      </c>
      <c r="K19" s="30">
        <v>21076205.55</v>
      </c>
      <c r="L19" s="30">
        <v>18555859.51</v>
      </c>
      <c r="M19" s="30">
        <v>10292252.14</v>
      </c>
      <c r="N19" s="30">
        <v>5797152.57</v>
      </c>
      <c r="O19" s="30">
        <f>SUM(B19:N19)</f>
        <v>190222285.3</v>
      </c>
    </row>
    <row r="20" spans="1:23" ht="18.75" customHeight="1">
      <c r="A20" s="29" t="s">
        <v>39</v>
      </c>
      <c r="B20" s="30">
        <v>5638860.51</v>
      </c>
      <c r="C20" s="30">
        <v>4525537.63</v>
      </c>
      <c r="D20" s="30">
        <v>4044127.26</v>
      </c>
      <c r="E20" s="30">
        <v>-433839.75</v>
      </c>
      <c r="F20" s="30">
        <v>5959679.349999999</v>
      </c>
      <c r="G20" s="30">
        <v>9273178.520000001</v>
      </c>
      <c r="H20" s="30">
        <v>2429626.25</v>
      </c>
      <c r="I20" s="30">
        <v>5019168.58</v>
      </c>
      <c r="J20" s="30">
        <v>5034938.4399999995</v>
      </c>
      <c r="K20" s="30">
        <v>4933455.910000001</v>
      </c>
      <c r="L20" s="30">
        <v>4923764.739999999</v>
      </c>
      <c r="M20" s="30">
        <v>2596740.3500000006</v>
      </c>
      <c r="N20" s="30">
        <v>863698.2399999999</v>
      </c>
      <c r="O20" s="30">
        <f aca="true" t="shared" si="3" ref="O20:O27">SUM(B20:N20)</f>
        <v>54808936.03000001</v>
      </c>
      <c r="W20" s="31"/>
    </row>
    <row r="21" spans="1:15" ht="18.75" customHeight="1">
      <c r="A21" s="29" t="s">
        <v>40</v>
      </c>
      <c r="B21" s="30">
        <v>1319419.4100000001</v>
      </c>
      <c r="C21" s="30">
        <v>907876.52</v>
      </c>
      <c r="D21" s="30">
        <v>547089.41</v>
      </c>
      <c r="E21" s="30">
        <v>243714.67</v>
      </c>
      <c r="F21" s="30">
        <v>657907.33</v>
      </c>
      <c r="G21" s="30">
        <v>1056640.58</v>
      </c>
      <c r="H21" s="30">
        <v>102603.21000000002</v>
      </c>
      <c r="I21" s="30">
        <v>796073.57</v>
      </c>
      <c r="J21" s="30">
        <v>773086.67</v>
      </c>
      <c r="K21" s="30">
        <v>1141522.29</v>
      </c>
      <c r="L21" s="30">
        <v>1075599.1099999999</v>
      </c>
      <c r="M21" s="30">
        <v>523061.28</v>
      </c>
      <c r="N21" s="30">
        <v>287917.01999999996</v>
      </c>
      <c r="O21" s="30">
        <f t="shared" si="3"/>
        <v>9432511.069999998</v>
      </c>
    </row>
    <row r="22" spans="1:15" ht="18.75" customHeight="1">
      <c r="A22" s="29" t="s">
        <v>41</v>
      </c>
      <c r="B22" s="30">
        <v>91484.45999999999</v>
      </c>
      <c r="C22" s="30">
        <v>91484.45999999999</v>
      </c>
      <c r="D22" s="30">
        <v>45742.229999999996</v>
      </c>
      <c r="E22" s="30">
        <v>45742.229999999996</v>
      </c>
      <c r="F22" s="30">
        <v>45742.229999999996</v>
      </c>
      <c r="G22" s="30">
        <v>45742.229999999996</v>
      </c>
      <c r="H22" s="30">
        <v>45742.229999999996</v>
      </c>
      <c r="I22" s="30">
        <v>45742.229999999996</v>
      </c>
      <c r="J22" s="30">
        <v>45742.229999999996</v>
      </c>
      <c r="K22" s="30">
        <v>45742.229999999996</v>
      </c>
      <c r="L22" s="30">
        <v>45742.229999999996</v>
      </c>
      <c r="M22" s="30">
        <v>45742.229999999996</v>
      </c>
      <c r="N22" s="30">
        <v>45742.229999999996</v>
      </c>
      <c r="O22" s="30">
        <f t="shared" si="3"/>
        <v>686133.4499999998</v>
      </c>
    </row>
    <row r="23" spans="1:15" ht="18.75" customHeight="1">
      <c r="A23" s="29" t="s">
        <v>42</v>
      </c>
      <c r="B23" s="30">
        <v>0</v>
      </c>
      <c r="C23" s="30">
        <v>0</v>
      </c>
      <c r="D23" s="30">
        <v>-286308.00000000006</v>
      </c>
      <c r="E23" s="30">
        <v>0</v>
      </c>
      <c r="F23" s="30">
        <v>-301015.2</v>
      </c>
      <c r="G23" s="30">
        <v>0</v>
      </c>
      <c r="H23" s="30">
        <v>-117801.89999999997</v>
      </c>
      <c r="I23" s="30">
        <v>0</v>
      </c>
      <c r="J23" s="30">
        <v>-239129.6999999999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-944254.8</v>
      </c>
    </row>
    <row r="24" spans="1:26" ht="18.75" customHeight="1">
      <c r="A24" s="29" t="s">
        <v>43</v>
      </c>
      <c r="B24" s="30">
        <v>32082.66</v>
      </c>
      <c r="C24" s="30">
        <v>23656.129999999994</v>
      </c>
      <c r="D24" s="30">
        <v>20490.77</v>
      </c>
      <c r="E24" s="30">
        <v>6359.46</v>
      </c>
      <c r="F24" s="30">
        <v>21068.680000000004</v>
      </c>
      <c r="G24" s="30">
        <v>29689.469999999998</v>
      </c>
      <c r="H24" s="30">
        <v>5457.739999999998</v>
      </c>
      <c r="I24" s="30">
        <v>22406.78</v>
      </c>
      <c r="J24" s="30">
        <v>21107.07</v>
      </c>
      <c r="K24" s="30">
        <v>27572.019999999997</v>
      </c>
      <c r="L24" s="30">
        <v>24946.26</v>
      </c>
      <c r="M24" s="30">
        <v>13325.619999999997</v>
      </c>
      <c r="N24" s="30">
        <v>6819.7300000000005</v>
      </c>
      <c r="O24" s="30">
        <f t="shared" si="3"/>
        <v>254982.39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9" t="s">
        <v>44</v>
      </c>
      <c r="B25" s="30">
        <v>26359.159999999993</v>
      </c>
      <c r="C25" s="30">
        <v>19626.21</v>
      </c>
      <c r="D25" s="30">
        <v>17212.5</v>
      </c>
      <c r="E25" s="30">
        <v>5257.199999999996</v>
      </c>
      <c r="F25" s="30">
        <v>17320.85</v>
      </c>
      <c r="G25" s="30">
        <v>23335.499999999993</v>
      </c>
      <c r="H25" s="30">
        <v>4681.2</v>
      </c>
      <c r="I25" s="30">
        <v>18256.380000000012</v>
      </c>
      <c r="J25" s="30">
        <v>17789.39999999999</v>
      </c>
      <c r="K25" s="30">
        <v>22433.700000000015</v>
      </c>
      <c r="L25" s="30">
        <v>19914.599999999995</v>
      </c>
      <c r="M25" s="30">
        <v>11270.93999999999</v>
      </c>
      <c r="N25" s="30">
        <v>5905.799999999998</v>
      </c>
      <c r="O25" s="30">
        <f t="shared" si="3"/>
        <v>209363.44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9" t="s">
        <v>45</v>
      </c>
      <c r="B26" s="30">
        <v>12297.6</v>
      </c>
      <c r="C26" s="30">
        <v>9156</v>
      </c>
      <c r="D26" s="30">
        <v>8030.400000000003</v>
      </c>
      <c r="E26" s="30">
        <v>2452.800000000001</v>
      </c>
      <c r="F26" s="30">
        <v>8080.7999999999965</v>
      </c>
      <c r="G26" s="30">
        <v>10886.399999999996</v>
      </c>
      <c r="H26" s="30">
        <v>2183.9999999999995</v>
      </c>
      <c r="I26" s="30">
        <v>8467.199999999995</v>
      </c>
      <c r="J26" s="30">
        <v>8299.200000000003</v>
      </c>
      <c r="K26" s="30">
        <v>10315.200000000003</v>
      </c>
      <c r="L26" s="30">
        <v>9290.400000000003</v>
      </c>
      <c r="M26" s="30">
        <v>5258.400000000001</v>
      </c>
      <c r="N26" s="30">
        <v>2755.2000000000003</v>
      </c>
      <c r="O26" s="30">
        <f t="shared" si="3"/>
        <v>97473.59999999999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9" t="s">
        <v>46</v>
      </c>
      <c r="B27" s="30">
        <v>1562744.3999999997</v>
      </c>
      <c r="C27" s="30">
        <v>623426.7000000003</v>
      </c>
      <c r="D27" s="30">
        <v>814672.5</v>
      </c>
      <c r="E27" s="30">
        <v>229225.7999999998</v>
      </c>
      <c r="F27" s="30">
        <v>704355.6000000002</v>
      </c>
      <c r="G27" s="30">
        <v>1092871.8000000007</v>
      </c>
      <c r="H27" s="30">
        <v>218512.19999999992</v>
      </c>
      <c r="I27" s="30">
        <v>1076340.3</v>
      </c>
      <c r="J27" s="30">
        <v>651228.6</v>
      </c>
      <c r="K27" s="30">
        <v>1065036.2999999996</v>
      </c>
      <c r="L27" s="30">
        <v>1061846.1</v>
      </c>
      <c r="M27" s="30">
        <v>760984.5000000003</v>
      </c>
      <c r="N27" s="30">
        <v>222513.00000000012</v>
      </c>
      <c r="O27" s="30">
        <f t="shared" si="3"/>
        <v>10083757.8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32"/>
      <c r="B28" s="19"/>
      <c r="C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1:15" ht="18.75" customHeight="1">
      <c r="A29" s="17" t="s">
        <v>47</v>
      </c>
      <c r="B29" s="30">
        <f aca="true" t="shared" si="4" ref="B29:O29">+B30+B32+B45+B46+B49-B50</f>
        <v>3082218.7300000004</v>
      </c>
      <c r="C29" s="30">
        <f>+C30+C32+C45+C46+C49-C50</f>
        <v>1750271.4300000004</v>
      </c>
      <c r="D29" s="30">
        <f t="shared" si="4"/>
        <v>1258968.3000000005</v>
      </c>
      <c r="E29" s="30">
        <f t="shared" si="4"/>
        <v>41665.82000000005</v>
      </c>
      <c r="F29" s="30">
        <f t="shared" si="4"/>
        <v>256267.46999999997</v>
      </c>
      <c r="G29" s="30">
        <f t="shared" si="4"/>
        <v>132079.52000000028</v>
      </c>
      <c r="H29" s="30">
        <f t="shared" si="4"/>
        <v>-957507.7800000001</v>
      </c>
      <c r="I29" s="30">
        <f t="shared" si="4"/>
        <v>-528344.0099999997</v>
      </c>
      <c r="J29" s="30">
        <f t="shared" si="4"/>
        <v>-304083.90999999986</v>
      </c>
      <c r="K29" s="30">
        <f t="shared" si="4"/>
        <v>-2615357.540000001</v>
      </c>
      <c r="L29" s="30">
        <f t="shared" si="4"/>
        <v>-2194595.45</v>
      </c>
      <c r="M29" s="30">
        <f t="shared" si="4"/>
        <v>137845.76999999987</v>
      </c>
      <c r="N29" s="30">
        <f t="shared" si="4"/>
        <v>-121078.46000000002</v>
      </c>
      <c r="O29" s="30">
        <f t="shared" si="4"/>
        <v>-61650.1099999953</v>
      </c>
    </row>
    <row r="30" spans="1:15" ht="18.75" customHeight="1">
      <c r="A30" s="29" t="s">
        <v>48</v>
      </c>
      <c r="B30" s="35">
        <f>+B31</f>
        <v>-1816496</v>
      </c>
      <c r="C30" s="35">
        <f>+C31</f>
        <v>-1862506.7999999998</v>
      </c>
      <c r="D30" s="35">
        <f aca="true" t="shared" si="5" ref="D30:O30">+D31</f>
        <v>-1334674.0000000002</v>
      </c>
      <c r="E30" s="35">
        <f t="shared" si="5"/>
        <v>-272909.99999999994</v>
      </c>
      <c r="F30" s="35">
        <f t="shared" si="5"/>
        <v>-996058.8</v>
      </c>
      <c r="G30" s="35">
        <f t="shared" si="5"/>
        <v>-1557019.1999999997</v>
      </c>
      <c r="H30" s="35">
        <f t="shared" si="5"/>
        <v>-231017.60000000006</v>
      </c>
      <c r="I30" s="35">
        <f t="shared" si="5"/>
        <v>-1833044.4</v>
      </c>
      <c r="J30" s="35">
        <f t="shared" si="5"/>
        <v>-1441536.7999999998</v>
      </c>
      <c r="K30" s="35">
        <f t="shared" si="5"/>
        <v>-1129695.5999999999</v>
      </c>
      <c r="L30" s="35">
        <f t="shared" si="5"/>
        <v>-931502.0000000001</v>
      </c>
      <c r="M30" s="35">
        <f t="shared" si="5"/>
        <v>-666432.8</v>
      </c>
      <c r="N30" s="35">
        <f t="shared" si="5"/>
        <v>-513563.6</v>
      </c>
      <c r="O30" s="35">
        <f t="shared" si="5"/>
        <v>-14586457.599999998</v>
      </c>
    </row>
    <row r="31" spans="1:26" ht="18.75" customHeight="1">
      <c r="A31" s="32" t="s">
        <v>49</v>
      </c>
      <c r="B31" s="19">
        <v>-1816496</v>
      </c>
      <c r="C31" s="19">
        <v>-1862506.7999999998</v>
      </c>
      <c r="D31" s="19">
        <v>-1334674.0000000002</v>
      </c>
      <c r="E31" s="19">
        <v>-272909.99999999994</v>
      </c>
      <c r="F31" s="19">
        <v>-996058.8</v>
      </c>
      <c r="G31" s="19">
        <v>-1557019.1999999997</v>
      </c>
      <c r="H31" s="19">
        <v>-231017.60000000006</v>
      </c>
      <c r="I31" s="19">
        <v>-1833044.4</v>
      </c>
      <c r="J31" s="19">
        <v>-1441536.7999999998</v>
      </c>
      <c r="K31" s="19">
        <v>-1129695.5999999999</v>
      </c>
      <c r="L31" s="19">
        <v>-931502.0000000001</v>
      </c>
      <c r="M31" s="19">
        <v>-666432.8</v>
      </c>
      <c r="N31" s="19">
        <v>-513563.6</v>
      </c>
      <c r="O31" s="36">
        <f aca="true" t="shared" si="6" ref="O31:O50">SUM(B31:N31)</f>
        <v>-14586457.599999998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9" t="s">
        <v>50</v>
      </c>
      <c r="B32" s="35">
        <f>SUM(B33:B43)</f>
        <v>2881102.16</v>
      </c>
      <c r="C32" s="35">
        <f aca="true" t="shared" si="7" ref="C32:O32">SUM(C33:C43)</f>
        <v>2094082.4500000002</v>
      </c>
      <c r="D32" s="35">
        <f t="shared" si="7"/>
        <v>1292007.8200000008</v>
      </c>
      <c r="E32" s="35">
        <f t="shared" si="7"/>
        <v>-117729.79</v>
      </c>
      <c r="F32" s="35">
        <f t="shared" si="7"/>
        <v>-233743.57</v>
      </c>
      <c r="G32" s="35">
        <f t="shared" si="7"/>
        <v>-223296.80999999997</v>
      </c>
      <c r="H32" s="35">
        <f t="shared" si="7"/>
        <v>-1084411.76</v>
      </c>
      <c r="I32" s="35">
        <f t="shared" si="7"/>
        <v>-202097.13999999996</v>
      </c>
      <c r="J32" s="35">
        <f t="shared" si="7"/>
        <v>-170466.78</v>
      </c>
      <c r="K32" s="35">
        <f t="shared" si="7"/>
        <v>-3168337.9000000013</v>
      </c>
      <c r="L32" s="35">
        <f t="shared" si="7"/>
        <v>-2874656.1100000003</v>
      </c>
      <c r="M32" s="35">
        <f t="shared" si="7"/>
        <v>-78333.55</v>
      </c>
      <c r="N32" s="35">
        <f t="shared" si="7"/>
        <v>-67429.29</v>
      </c>
      <c r="O32" s="35">
        <f t="shared" si="7"/>
        <v>-1953310.2699999982</v>
      </c>
    </row>
    <row r="33" spans="1:26" ht="18.75" customHeight="1">
      <c r="A33" s="32" t="s">
        <v>51</v>
      </c>
      <c r="B33" s="37">
        <v>-67160.8</v>
      </c>
      <c r="C33" s="37">
        <v>-43455.53</v>
      </c>
      <c r="D33" s="37">
        <v>-54915.53</v>
      </c>
      <c r="E33" s="37">
        <v>-46462.09999999999</v>
      </c>
      <c r="F33" s="37">
        <v>-81754.54000000001</v>
      </c>
      <c r="G33" s="37">
        <v>-26543.91</v>
      </c>
      <c r="H33" s="37">
        <v>-26966.58</v>
      </c>
      <c r="I33" s="37">
        <v>-75917.37</v>
      </c>
      <c r="J33" s="37">
        <v>-49596.39</v>
      </c>
      <c r="K33" s="37">
        <v>-163381.63999999998</v>
      </c>
      <c r="L33" s="37">
        <v>-129755.12</v>
      </c>
      <c r="M33" s="37">
        <v>-4234.8099999999995</v>
      </c>
      <c r="N33" s="37">
        <v>-11853.33</v>
      </c>
      <c r="O33" s="37">
        <f t="shared" si="6"/>
        <v>-781997.65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2" t="s">
        <v>52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-1584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f t="shared" si="6"/>
        <v>-1584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2" t="s">
        <v>53</v>
      </c>
      <c r="B35" s="37">
        <v>-27500</v>
      </c>
      <c r="C35" s="37">
        <v>-34000</v>
      </c>
      <c r="D35" s="37">
        <v>-20000</v>
      </c>
      <c r="E35" s="37">
        <v>-29000</v>
      </c>
      <c r="F35" s="37">
        <v>-30500</v>
      </c>
      <c r="G35" s="37">
        <v>-27000</v>
      </c>
      <c r="H35" s="37">
        <v>0</v>
      </c>
      <c r="I35" s="37">
        <v>0</v>
      </c>
      <c r="J35" s="37">
        <v>-2500</v>
      </c>
      <c r="K35" s="37">
        <v>-6000</v>
      </c>
      <c r="L35" s="37">
        <v>-500</v>
      </c>
      <c r="M35" s="37">
        <v>0</v>
      </c>
      <c r="N35" s="37">
        <v>-14000</v>
      </c>
      <c r="O35" s="37">
        <f t="shared" si="6"/>
        <v>-191000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2" t="s">
        <v>54</v>
      </c>
      <c r="B36" s="37">
        <v>-4143.13</v>
      </c>
      <c r="C36" s="37">
        <v>-5082.04</v>
      </c>
      <c r="D36" s="37">
        <v>-3683.42</v>
      </c>
      <c r="E36" s="37">
        <v>-6905.099999999999</v>
      </c>
      <c r="F36" s="37">
        <v>-4333.83</v>
      </c>
      <c r="G36" s="37">
        <v>-4290.15</v>
      </c>
      <c r="H36" s="37">
        <v>0</v>
      </c>
      <c r="I36" s="37">
        <v>0</v>
      </c>
      <c r="J36" s="37">
        <v>-273.89</v>
      </c>
      <c r="K36" s="37">
        <v>-1638.39</v>
      </c>
      <c r="L36" s="37">
        <v>-184.2</v>
      </c>
      <c r="M36" s="37">
        <v>0</v>
      </c>
      <c r="N36" s="37">
        <v>-3653.3599999999997</v>
      </c>
      <c r="O36" s="38">
        <f t="shared" si="6"/>
        <v>-34187.509999999995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2" t="s">
        <v>55</v>
      </c>
      <c r="B37" s="37">
        <v>-694.22</v>
      </c>
      <c r="C37" s="37">
        <v>-337</v>
      </c>
      <c r="D37" s="37">
        <v>-451.58</v>
      </c>
      <c r="E37" s="37">
        <v>0</v>
      </c>
      <c r="F37" s="37">
        <v>0</v>
      </c>
      <c r="G37" s="37">
        <v>-370.7</v>
      </c>
      <c r="H37" s="37">
        <v>0</v>
      </c>
      <c r="I37" s="37">
        <v>0</v>
      </c>
      <c r="J37" s="37">
        <v>-727.92</v>
      </c>
      <c r="K37" s="37">
        <v>0</v>
      </c>
      <c r="L37" s="37">
        <v>0</v>
      </c>
      <c r="M37" s="37">
        <v>0</v>
      </c>
      <c r="N37" s="37">
        <v>0</v>
      </c>
      <c r="O37" s="37">
        <f t="shared" si="6"/>
        <v>-2581.42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56</v>
      </c>
      <c r="B38" s="37">
        <v>0</v>
      </c>
      <c r="C38" s="37">
        <v>0</v>
      </c>
      <c r="D38" s="37">
        <v>10530000</v>
      </c>
      <c r="E38" s="37">
        <v>0</v>
      </c>
      <c r="F38" s="37">
        <v>0</v>
      </c>
      <c r="G38" s="37">
        <v>0</v>
      </c>
      <c r="H38" s="37">
        <v>2263500</v>
      </c>
      <c r="I38" s="37">
        <v>0</v>
      </c>
      <c r="J38" s="37">
        <v>0</v>
      </c>
      <c r="K38" s="37">
        <v>19476000</v>
      </c>
      <c r="L38" s="37">
        <v>17811000</v>
      </c>
      <c r="M38" s="37">
        <v>0</v>
      </c>
      <c r="N38" s="37">
        <v>0</v>
      </c>
      <c r="O38" s="37">
        <f t="shared" si="6"/>
        <v>50080500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7">
        <v>3159000</v>
      </c>
      <c r="C39" s="37">
        <v>2308500</v>
      </c>
      <c r="D39" s="37">
        <v>-9045000</v>
      </c>
      <c r="E39" s="37">
        <v>0</v>
      </c>
      <c r="F39" s="37">
        <v>0</v>
      </c>
      <c r="G39" s="37">
        <v>0</v>
      </c>
      <c r="H39" s="37">
        <v>-2881800</v>
      </c>
      <c r="I39" s="37">
        <v>0</v>
      </c>
      <c r="J39" s="37">
        <v>0</v>
      </c>
      <c r="K39" s="37">
        <v>-22320000</v>
      </c>
      <c r="L39" s="37">
        <v>-20416500</v>
      </c>
      <c r="M39" s="37">
        <v>0</v>
      </c>
      <c r="N39" s="37">
        <v>0</v>
      </c>
      <c r="O39" s="37">
        <f t="shared" si="6"/>
        <v>-49195800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f t="shared" si="6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7">
        <v>-178399.68999999997</v>
      </c>
      <c r="C41" s="37">
        <v>-131542.97999999998</v>
      </c>
      <c r="D41" s="37">
        <v>-113941.64999999997</v>
      </c>
      <c r="E41" s="37">
        <v>-35362.59</v>
      </c>
      <c r="F41" s="37">
        <v>-117155.20000000001</v>
      </c>
      <c r="G41" s="37">
        <v>-165092.04999999996</v>
      </c>
      <c r="H41" s="37">
        <v>-30348.87</v>
      </c>
      <c r="I41" s="37">
        <v>-124595.76999999996</v>
      </c>
      <c r="J41" s="37">
        <v>-117368.58</v>
      </c>
      <c r="K41" s="37">
        <v>-153317.87000000002</v>
      </c>
      <c r="L41" s="37">
        <v>-138716.78999999998</v>
      </c>
      <c r="M41" s="37">
        <v>-74098.74</v>
      </c>
      <c r="N41" s="37">
        <v>-37922.59999999999</v>
      </c>
      <c r="O41" s="37">
        <f t="shared" si="6"/>
        <v>-1417863.38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60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-408796.30999999994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f>SUM(B42:N42)</f>
        <v>-408796.30999999994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61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9" t="s">
        <v>62</v>
      </c>
      <c r="B45" s="39">
        <f>SUM('[1]01:30'!B45)</f>
        <v>1979892.99</v>
      </c>
      <c r="C45" s="39">
        <f>SUM('[1]01:30'!C45)</f>
        <v>1503229.33</v>
      </c>
      <c r="D45" s="39">
        <f>SUM('[1]01:30'!D45)</f>
        <v>1281853.15</v>
      </c>
      <c r="E45" s="39">
        <f>SUM('[1]01:30'!E45)</f>
        <v>427058.58999999997</v>
      </c>
      <c r="F45" s="39">
        <f>SUM('[1]01:30'!F45)</f>
        <v>1468768.59</v>
      </c>
      <c r="G45" s="39">
        <f>SUM('[1]01:30'!G45)</f>
        <v>1890462.3</v>
      </c>
      <c r="H45" s="39">
        <f>SUM('[1]01:30'!H45)</f>
        <v>352762.61</v>
      </c>
      <c r="I45" s="39">
        <f>SUM('[1]01:30'!I45)</f>
        <v>1480463.6</v>
      </c>
      <c r="J45" s="39">
        <f>SUM('[1]01:30'!J45)</f>
        <v>1292239.26</v>
      </c>
      <c r="K45" s="39">
        <f>SUM('[1]01:30'!K45)</f>
        <v>1656047.08</v>
      </c>
      <c r="L45" s="39">
        <f>SUM('[1]01:30'!L45)</f>
        <v>1586063.7500000002</v>
      </c>
      <c r="M45" s="39">
        <f>SUM('[1]01:30'!M45)</f>
        <v>864297.35</v>
      </c>
      <c r="N45" s="39">
        <f>SUM('[1]01:30'!N45)</f>
        <v>454641.06</v>
      </c>
      <c r="O45" s="37">
        <f t="shared" si="6"/>
        <v>16237779.66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9" t="s">
        <v>63</v>
      </c>
      <c r="B46" s="39">
        <f>SUM('[1]01:30'!B46)</f>
        <v>37719.58</v>
      </c>
      <c r="C46" s="39">
        <f>SUM('[1]01:30'!C46)</f>
        <v>15466.45</v>
      </c>
      <c r="D46" s="39">
        <f>SUM('[1]01:30'!D46)</f>
        <v>19781.33</v>
      </c>
      <c r="E46" s="39">
        <f>SUM('[1]01:30'!E46)</f>
        <v>5247.02</v>
      </c>
      <c r="F46" s="39">
        <f>SUM('[1]01:30'!F46)</f>
        <v>17301.25</v>
      </c>
      <c r="G46" s="39">
        <f>SUM('[1]01:30'!G46)</f>
        <v>21933.23</v>
      </c>
      <c r="H46" s="39">
        <f>SUM('[1]01:30'!H46)</f>
        <v>5158.97</v>
      </c>
      <c r="I46" s="39">
        <f>SUM('[1]01:30'!I46)</f>
        <v>26333.93</v>
      </c>
      <c r="J46" s="39">
        <f>SUM('[1]01:30'!J46)</f>
        <v>15680.41</v>
      </c>
      <c r="K46" s="39">
        <f>SUM('[1]01:30'!K46)</f>
        <v>26628.88</v>
      </c>
      <c r="L46" s="39">
        <f>SUM('[1]01:30'!L46)</f>
        <v>25498.91</v>
      </c>
      <c r="M46" s="39">
        <f>SUM('[1]01:30'!M46)</f>
        <v>18314.77</v>
      </c>
      <c r="N46" s="39">
        <f>SUM('[1]01:30'!N46)</f>
        <v>5273.37</v>
      </c>
      <c r="O46" s="37">
        <f t="shared" si="6"/>
        <v>240338.1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7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7" t="s">
        <v>64</v>
      </c>
      <c r="B48" s="40">
        <f aca="true" t="shared" si="8" ref="B48:N48">+B18+B29</f>
        <v>36520411.980000004</v>
      </c>
      <c r="C48" s="40">
        <f t="shared" si="8"/>
        <v>25953487.659999996</v>
      </c>
      <c r="D48" s="40">
        <f t="shared" si="8"/>
        <v>22144291.939999998</v>
      </c>
      <c r="E48" s="40">
        <f t="shared" si="8"/>
        <v>6609482.210000001</v>
      </c>
      <c r="F48" s="40">
        <f t="shared" si="8"/>
        <v>21974903.9</v>
      </c>
      <c r="G48" s="40">
        <f t="shared" si="8"/>
        <v>31239709.179999996</v>
      </c>
      <c r="H48" s="40">
        <f t="shared" si="8"/>
        <v>4698251.350000001</v>
      </c>
      <c r="I48" s="40">
        <f t="shared" si="8"/>
        <v>23535092.840000004</v>
      </c>
      <c r="J48" s="40">
        <f t="shared" si="8"/>
        <v>21386707.39</v>
      </c>
      <c r="K48" s="40">
        <f t="shared" si="8"/>
        <v>25706925.659999996</v>
      </c>
      <c r="L48" s="40">
        <f t="shared" si="8"/>
        <v>23522367.500000004</v>
      </c>
      <c r="M48" s="40">
        <f t="shared" si="8"/>
        <v>14386481.23</v>
      </c>
      <c r="N48" s="40">
        <f t="shared" si="8"/>
        <v>7111425.330000001</v>
      </c>
      <c r="O48" s="40">
        <f>SUM(B48:N48)</f>
        <v>264789538.17</v>
      </c>
      <c r="P48"/>
      <c r="Q48" s="41"/>
      <c r="R48" s="41"/>
      <c r="S48"/>
      <c r="T48"/>
      <c r="U48"/>
      <c r="V48"/>
      <c r="W48"/>
      <c r="X48"/>
      <c r="Y48"/>
      <c r="Z48"/>
    </row>
    <row r="49" spans="1:19" ht="18.75" customHeight="1">
      <c r="A49" s="42" t="s">
        <v>65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19">
        <f t="shared" si="6"/>
        <v>0</v>
      </c>
      <c r="P49"/>
      <c r="Q49"/>
      <c r="R49"/>
      <c r="S49"/>
    </row>
    <row r="50" spans="1:19" ht="18.75" customHeight="1">
      <c r="A50" s="42" t="s">
        <v>66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19">
        <f t="shared" si="6"/>
        <v>0</v>
      </c>
      <c r="P50"/>
      <c r="Q50"/>
      <c r="R50"/>
      <c r="S50"/>
    </row>
    <row r="51" spans="1:19" ht="15.75">
      <c r="A51" s="43"/>
      <c r="B51" s="44"/>
      <c r="C51" s="44"/>
      <c r="D51" s="45"/>
      <c r="E51" s="45"/>
      <c r="F51" s="45"/>
      <c r="G51" s="45"/>
      <c r="H51" s="45"/>
      <c r="I51" s="44"/>
      <c r="J51" s="45"/>
      <c r="K51" s="44"/>
      <c r="L51" s="45"/>
      <c r="M51" s="45"/>
      <c r="N51" s="45"/>
      <c r="O51" s="46"/>
      <c r="P51" s="47"/>
      <c r="Q51"/>
      <c r="R51" s="41"/>
      <c r="S51"/>
    </row>
    <row r="52" spans="1:19" ht="12.75" customHeight="1">
      <c r="A52" s="48"/>
      <c r="B52" s="49"/>
      <c r="C52" s="49"/>
      <c r="D52" s="50"/>
      <c r="E52" s="50"/>
      <c r="F52" s="50"/>
      <c r="G52" s="50"/>
      <c r="H52" s="50"/>
      <c r="I52" s="49"/>
      <c r="J52" s="50"/>
      <c r="K52" s="50"/>
      <c r="L52" s="50"/>
      <c r="M52" s="50"/>
      <c r="N52" s="50"/>
      <c r="O52" s="51"/>
      <c r="P52" s="47"/>
      <c r="Q52"/>
      <c r="R52" s="41"/>
      <c r="S52"/>
    </row>
    <row r="53" spans="1:17" ht="1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Q53"/>
    </row>
    <row r="54" spans="1:17" ht="18.75" customHeight="1">
      <c r="A54" s="17" t="s">
        <v>67</v>
      </c>
      <c r="B54" s="55">
        <f aca="true" t="shared" si="9" ref="B54:O54">SUM(B55:B65)</f>
        <v>36520411.98</v>
      </c>
      <c r="C54" s="55">
        <f t="shared" si="9"/>
        <v>25953487.66</v>
      </c>
      <c r="D54" s="55">
        <f t="shared" si="9"/>
        <v>22144291.939999998</v>
      </c>
      <c r="E54" s="55">
        <f t="shared" si="9"/>
        <v>6609482.210000002</v>
      </c>
      <c r="F54" s="55">
        <f t="shared" si="9"/>
        <v>21974903.9</v>
      </c>
      <c r="G54" s="55">
        <f t="shared" si="9"/>
        <v>31239709.18</v>
      </c>
      <c r="H54" s="55">
        <f t="shared" si="9"/>
        <v>4698251.3500000015</v>
      </c>
      <c r="I54" s="55">
        <f t="shared" si="9"/>
        <v>23535092.839999996</v>
      </c>
      <c r="J54" s="55">
        <f t="shared" si="9"/>
        <v>21386707.389999997</v>
      </c>
      <c r="K54" s="55">
        <f t="shared" si="9"/>
        <v>25706925.659999993</v>
      </c>
      <c r="L54" s="55">
        <f t="shared" si="9"/>
        <v>23522367.5</v>
      </c>
      <c r="M54" s="55">
        <f t="shared" si="9"/>
        <v>14386481.23</v>
      </c>
      <c r="N54" s="55">
        <f t="shared" si="9"/>
        <v>7111425.329999998</v>
      </c>
      <c r="O54" s="40">
        <f t="shared" si="9"/>
        <v>264789538.17000002</v>
      </c>
      <c r="Q54"/>
    </row>
    <row r="55" spans="1:18" ht="18.75" customHeight="1">
      <c r="A55" s="29" t="s">
        <v>68</v>
      </c>
      <c r="B55" s="55">
        <f>SUM('[1]01:30'!B55)</f>
        <v>29838900.89</v>
      </c>
      <c r="C55" s="55">
        <f>SUM('[1]01:30'!C55)</f>
        <v>18496565.87</v>
      </c>
      <c r="D55" s="56">
        <f>SUM('[1]01:30'!D55)</f>
        <v>0</v>
      </c>
      <c r="E55" s="56">
        <f>SUM('[1]01:30'!E55)</f>
        <v>0</v>
      </c>
      <c r="F55" s="56">
        <f>SUM('[1]01:30'!F55)</f>
        <v>0</v>
      </c>
      <c r="G55" s="56">
        <f>SUM('[1]01:30'!G55)</f>
        <v>0</v>
      </c>
      <c r="H55" s="56">
        <f>SUM('[1]01:30'!H55)</f>
        <v>0</v>
      </c>
      <c r="I55" s="56">
        <f>SUM('[1]01:30'!I55)</f>
        <v>0</v>
      </c>
      <c r="J55" s="56">
        <f>SUM('[1]01:30'!J55)</f>
        <v>0</v>
      </c>
      <c r="K55" s="56">
        <f>SUM('[1]01:30'!K55)</f>
        <v>0</v>
      </c>
      <c r="L55" s="56">
        <f>SUM('[1]01:30'!L55)</f>
        <v>0</v>
      </c>
      <c r="M55" s="56">
        <f>SUM('[1]01:30'!M55)</f>
        <v>0</v>
      </c>
      <c r="N55" s="56">
        <f>SUM('[1]01:30'!N55)</f>
        <v>0</v>
      </c>
      <c r="O55" s="40">
        <f>SUM(B55:N55)</f>
        <v>48335466.760000005</v>
      </c>
      <c r="P55"/>
      <c r="Q55"/>
      <c r="R55" s="41"/>
    </row>
    <row r="56" spans="1:16" ht="18.75" customHeight="1">
      <c r="A56" s="29" t="s">
        <v>69</v>
      </c>
      <c r="B56" s="55">
        <f>SUM('[1]01:30'!B56)</f>
        <v>6681511.089999998</v>
      </c>
      <c r="C56" s="55">
        <f>SUM('[1]01:30'!C56)</f>
        <v>7456921.79</v>
      </c>
      <c r="D56" s="56">
        <f>SUM('[1]01:30'!D56)</f>
        <v>0</v>
      </c>
      <c r="E56" s="56">
        <f>SUM('[1]01:30'!E56)</f>
        <v>0</v>
      </c>
      <c r="F56" s="56">
        <f>SUM('[1]01:30'!F56)</f>
        <v>0</v>
      </c>
      <c r="G56" s="56">
        <f>SUM('[1]01:30'!G56)</f>
        <v>0</v>
      </c>
      <c r="H56" s="56">
        <f>SUM('[1]01:30'!H56)</f>
        <v>0</v>
      </c>
      <c r="I56" s="56">
        <f>SUM('[1]01:30'!I56)</f>
        <v>0</v>
      </c>
      <c r="J56" s="56">
        <f>SUM('[1]01:30'!J56)</f>
        <v>0</v>
      </c>
      <c r="K56" s="56">
        <f>SUM('[1]01:30'!K56)</f>
        <v>0</v>
      </c>
      <c r="L56" s="56">
        <f>SUM('[1]01:30'!L56)</f>
        <v>0</v>
      </c>
      <c r="M56" s="56">
        <f>SUM('[1]01:30'!M56)</f>
        <v>0</v>
      </c>
      <c r="N56" s="56">
        <f>SUM('[1]01:30'!N56)</f>
        <v>0</v>
      </c>
      <c r="O56" s="40">
        <f aca="true" t="shared" si="10" ref="O56:O65">SUM(B56:N56)</f>
        <v>14138432.879999999</v>
      </c>
      <c r="P56"/>
    </row>
    <row r="57" spans="1:17" ht="18.75" customHeight="1">
      <c r="A57" s="29" t="s">
        <v>70</v>
      </c>
      <c r="B57" s="56">
        <f>SUM('[1]01:30'!B57)</f>
        <v>0</v>
      </c>
      <c r="C57" s="56">
        <f>SUM('[1]01:30'!C57)</f>
        <v>0</v>
      </c>
      <c r="D57" s="35">
        <f>SUM('[1]01:30'!D57)</f>
        <v>22144291.939999998</v>
      </c>
      <c r="E57" s="56">
        <f>SUM('[1]01:30'!E57)</f>
        <v>0</v>
      </c>
      <c r="F57" s="56">
        <f>SUM('[1]01:30'!F57)</f>
        <v>0</v>
      </c>
      <c r="G57" s="56">
        <f>SUM('[1]01:30'!G57)</f>
        <v>0</v>
      </c>
      <c r="H57" s="55">
        <f>SUM('[1]01:30'!H57)</f>
        <v>4698251.3500000015</v>
      </c>
      <c r="I57" s="56">
        <f>SUM('[1]01:30'!I57)</f>
        <v>0</v>
      </c>
      <c r="J57" s="56">
        <f>SUM('[1]01:30'!J57)</f>
        <v>0</v>
      </c>
      <c r="K57" s="56">
        <f>SUM('[1]01:30'!K57)</f>
        <v>0</v>
      </c>
      <c r="L57" s="56">
        <f>SUM('[1]01:30'!L57)</f>
        <v>0</v>
      </c>
      <c r="M57" s="56">
        <f>SUM('[1]01:30'!M57)</f>
        <v>0</v>
      </c>
      <c r="N57" s="56">
        <f>SUM('[1]01:30'!N57)</f>
        <v>0</v>
      </c>
      <c r="O57" s="35">
        <f t="shared" si="10"/>
        <v>26842543.29</v>
      </c>
      <c r="Q57"/>
    </row>
    <row r="58" spans="1:18" ht="18.75" customHeight="1">
      <c r="A58" s="29" t="s">
        <v>71</v>
      </c>
      <c r="B58" s="56">
        <f>SUM('[1]01:30'!B58)</f>
        <v>0</v>
      </c>
      <c r="C58" s="56">
        <f>SUM('[1]01:30'!C58)</f>
        <v>0</v>
      </c>
      <c r="D58" s="56">
        <f>SUM('[1]01:30'!D58)</f>
        <v>0</v>
      </c>
      <c r="E58" s="35">
        <f>SUM('[1]01:30'!E58)</f>
        <v>6609482.210000002</v>
      </c>
      <c r="F58" s="56">
        <f>SUM('[1]01:30'!F58)</f>
        <v>0</v>
      </c>
      <c r="G58" s="56">
        <f>SUM('[1]01:30'!G58)</f>
        <v>0</v>
      </c>
      <c r="H58" s="56">
        <f>SUM('[1]01:30'!H58)</f>
        <v>0</v>
      </c>
      <c r="I58" s="56">
        <f>SUM('[1]01:30'!I58)</f>
        <v>0</v>
      </c>
      <c r="J58" s="56">
        <f>SUM('[1]01:30'!J58)</f>
        <v>0</v>
      </c>
      <c r="K58" s="56">
        <f>SUM('[1]01:30'!K58)</f>
        <v>0</v>
      </c>
      <c r="L58" s="56">
        <f>SUM('[1]01:30'!L58)</f>
        <v>0</v>
      </c>
      <c r="M58" s="56">
        <f>SUM('[1]01:30'!M58)</f>
        <v>0</v>
      </c>
      <c r="N58" s="56">
        <f>SUM('[1]01:30'!N58)</f>
        <v>0</v>
      </c>
      <c r="O58" s="40">
        <f t="shared" si="10"/>
        <v>6609482.210000002</v>
      </c>
      <c r="R58"/>
    </row>
    <row r="59" spans="1:19" ht="18.75" customHeight="1">
      <c r="A59" s="29" t="s">
        <v>72</v>
      </c>
      <c r="B59" s="56">
        <f>SUM('[1]01:30'!B59)</f>
        <v>0</v>
      </c>
      <c r="C59" s="56">
        <f>SUM('[1]01:30'!C59)</f>
        <v>0</v>
      </c>
      <c r="D59" s="56">
        <f>SUM('[1]01:30'!D59)</f>
        <v>0</v>
      </c>
      <c r="E59" s="56">
        <f>SUM('[1]01:30'!E59)</f>
        <v>0</v>
      </c>
      <c r="F59" s="35">
        <f>SUM('[1]01:30'!F59)</f>
        <v>21974903.9</v>
      </c>
      <c r="G59" s="56">
        <f>SUM('[1]01:30'!G59)</f>
        <v>0</v>
      </c>
      <c r="H59" s="56">
        <f>SUM('[1]01:30'!H59)</f>
        <v>0</v>
      </c>
      <c r="I59" s="56">
        <f>SUM('[1]01:30'!I59)</f>
        <v>0</v>
      </c>
      <c r="J59" s="56">
        <f>SUM('[1]01:30'!J59)</f>
        <v>0</v>
      </c>
      <c r="K59" s="56">
        <f>SUM('[1]01:30'!K59)</f>
        <v>0</v>
      </c>
      <c r="L59" s="56">
        <f>SUM('[1]01:30'!L59)</f>
        <v>0</v>
      </c>
      <c r="M59" s="56">
        <f>SUM('[1]01:30'!M59)</f>
        <v>0</v>
      </c>
      <c r="N59" s="56">
        <f>SUM('[1]01:30'!N59)</f>
        <v>0</v>
      </c>
      <c r="O59" s="35">
        <f t="shared" si="10"/>
        <v>21974903.9</v>
      </c>
      <c r="S59"/>
    </row>
    <row r="60" spans="1:20" ht="18.75" customHeight="1">
      <c r="A60" s="29" t="s">
        <v>73</v>
      </c>
      <c r="B60" s="56">
        <f>SUM('[1]01:30'!B60)</f>
        <v>0</v>
      </c>
      <c r="C60" s="56">
        <f>SUM('[1]01:30'!C60)</f>
        <v>0</v>
      </c>
      <c r="D60" s="56">
        <f>SUM('[1]01:30'!D60)</f>
        <v>0</v>
      </c>
      <c r="E60" s="56">
        <f>SUM('[1]01:30'!E60)</f>
        <v>0</v>
      </c>
      <c r="F60" s="56">
        <f>SUM('[1]01:30'!F60)</f>
        <v>0</v>
      </c>
      <c r="G60" s="55">
        <f>SUM('[1]01:30'!G60)</f>
        <v>31239709.18</v>
      </c>
      <c r="H60" s="56">
        <f>SUM('[1]01:30'!H60)</f>
        <v>0</v>
      </c>
      <c r="I60" s="56">
        <f>SUM('[1]01:30'!I60)</f>
        <v>0</v>
      </c>
      <c r="J60" s="56">
        <f>SUM('[1]01:30'!J60)</f>
        <v>0</v>
      </c>
      <c r="K60" s="56">
        <f>SUM('[1]01:30'!K60)</f>
        <v>0</v>
      </c>
      <c r="L60" s="56">
        <f>SUM('[1]01:30'!L60)</f>
        <v>0</v>
      </c>
      <c r="M60" s="56">
        <f>SUM('[1]01:30'!M60)</f>
        <v>0</v>
      </c>
      <c r="N60" s="56">
        <f>SUM('[1]01:30'!N60)</f>
        <v>0</v>
      </c>
      <c r="O60" s="40">
        <f t="shared" si="10"/>
        <v>31239709.18</v>
      </c>
      <c r="T60"/>
    </row>
    <row r="61" spans="1:21" ht="18.75" customHeight="1">
      <c r="A61" s="29" t="s">
        <v>74</v>
      </c>
      <c r="B61" s="56">
        <f>SUM('[1]01:30'!B61)</f>
        <v>0</v>
      </c>
      <c r="C61" s="56">
        <f>SUM('[1]01:30'!C61)</f>
        <v>0</v>
      </c>
      <c r="D61" s="56">
        <f>SUM('[1]01:30'!D61)</f>
        <v>0</v>
      </c>
      <c r="E61" s="56">
        <f>SUM('[1]01:30'!E61)</f>
        <v>0</v>
      </c>
      <c r="F61" s="56">
        <f>SUM('[1]01:30'!F61)</f>
        <v>0</v>
      </c>
      <c r="G61" s="56">
        <f>SUM('[1]01:30'!G61)</f>
        <v>0</v>
      </c>
      <c r="H61" s="56">
        <f>SUM('[1]01:30'!H61)</f>
        <v>0</v>
      </c>
      <c r="I61" s="55">
        <f>SUM('[1]01:30'!I61)</f>
        <v>23535092.839999996</v>
      </c>
      <c r="J61" s="56">
        <f>SUM('[1]01:30'!J61)</f>
        <v>0</v>
      </c>
      <c r="K61" s="56">
        <f>SUM('[1]01:30'!K61)</f>
        <v>0</v>
      </c>
      <c r="L61" s="56">
        <f>SUM('[1]01:30'!L61)</f>
        <v>0</v>
      </c>
      <c r="M61" s="56">
        <f>SUM('[1]01:30'!M61)</f>
        <v>0</v>
      </c>
      <c r="N61" s="56">
        <f>SUM('[1]01:30'!N61)</f>
        <v>0</v>
      </c>
      <c r="O61" s="40">
        <f t="shared" si="10"/>
        <v>23535092.839999996</v>
      </c>
      <c r="U61"/>
    </row>
    <row r="62" spans="1:22" ht="18.75" customHeight="1">
      <c r="A62" s="29" t="s">
        <v>75</v>
      </c>
      <c r="B62" s="56">
        <f>SUM('[1]01:30'!B62)</f>
        <v>0</v>
      </c>
      <c r="C62" s="56">
        <f>SUM('[1]01:30'!C62)</f>
        <v>0</v>
      </c>
      <c r="D62" s="56">
        <f>SUM('[1]01:30'!D62)</f>
        <v>0</v>
      </c>
      <c r="E62" s="56">
        <f>SUM('[1]01:30'!E62)</f>
        <v>0</v>
      </c>
      <c r="F62" s="56">
        <f>SUM('[1]01:30'!F62)</f>
        <v>0</v>
      </c>
      <c r="G62" s="56">
        <f>SUM('[1]01:30'!G62)</f>
        <v>0</v>
      </c>
      <c r="H62" s="56">
        <f>SUM('[1]01:30'!H62)</f>
        <v>0</v>
      </c>
      <c r="I62" s="56">
        <f>SUM('[1]01:30'!I62)</f>
        <v>0</v>
      </c>
      <c r="J62" s="35">
        <f>SUM('[1]01:30'!J62)</f>
        <v>21386707.389999997</v>
      </c>
      <c r="K62" s="56">
        <f>SUM('[1]01:30'!K62)</f>
        <v>0</v>
      </c>
      <c r="L62" s="56">
        <f>SUM('[1]01:30'!L62)</f>
        <v>0</v>
      </c>
      <c r="M62" s="56">
        <f>SUM('[1]01:30'!M62)</f>
        <v>0</v>
      </c>
      <c r="N62" s="56">
        <f>SUM('[1]01:30'!N62)</f>
        <v>0</v>
      </c>
      <c r="O62" s="40">
        <f t="shared" si="10"/>
        <v>21386707.389999997</v>
      </c>
      <c r="V62"/>
    </row>
    <row r="63" spans="1:23" ht="18.75" customHeight="1">
      <c r="A63" s="29" t="s">
        <v>76</v>
      </c>
      <c r="B63" s="56">
        <f>SUM('[1]01:30'!B63)</f>
        <v>0</v>
      </c>
      <c r="C63" s="56">
        <f>SUM('[1]01:30'!C63)</f>
        <v>0</v>
      </c>
      <c r="D63" s="56">
        <f>SUM('[1]01:30'!D63)</f>
        <v>0</v>
      </c>
      <c r="E63" s="56">
        <f>SUM('[1]01:30'!E63)</f>
        <v>0</v>
      </c>
      <c r="F63" s="56">
        <f>SUM('[1]01:30'!F63)</f>
        <v>0</v>
      </c>
      <c r="G63" s="56">
        <f>SUM('[1]01:30'!G63)</f>
        <v>0</v>
      </c>
      <c r="H63" s="56">
        <f>SUM('[1]01:30'!H63)</f>
        <v>0</v>
      </c>
      <c r="I63" s="56">
        <f>SUM('[1]01:30'!I63)</f>
        <v>0</v>
      </c>
      <c r="J63" s="56">
        <f>SUM('[1]01:30'!J63)</f>
        <v>0</v>
      </c>
      <c r="K63" s="35">
        <f>SUM('[1]01:30'!K63)</f>
        <v>25706925.659999993</v>
      </c>
      <c r="L63" s="35">
        <f>SUM('[1]01:30'!L63)</f>
        <v>23522367.5</v>
      </c>
      <c r="M63" s="56">
        <f>SUM('[1]01:30'!M63)</f>
        <v>0</v>
      </c>
      <c r="N63" s="56">
        <f>SUM('[1]01:30'!N63)</f>
        <v>0</v>
      </c>
      <c r="O63" s="40">
        <f t="shared" si="10"/>
        <v>49229293.16</v>
      </c>
      <c r="P63"/>
      <c r="W63"/>
    </row>
    <row r="64" spans="1:25" ht="18.75" customHeight="1">
      <c r="A64" s="29" t="s">
        <v>77</v>
      </c>
      <c r="B64" s="56">
        <f>SUM('[1]01:30'!B64)</f>
        <v>0</v>
      </c>
      <c r="C64" s="56">
        <f>SUM('[1]01:30'!C64)</f>
        <v>0</v>
      </c>
      <c r="D64" s="56">
        <f>SUM('[1]01:30'!D64)</f>
        <v>0</v>
      </c>
      <c r="E64" s="56">
        <f>SUM('[1]01:30'!E64)</f>
        <v>0</v>
      </c>
      <c r="F64" s="56">
        <f>SUM('[1]01:30'!F64)</f>
        <v>0</v>
      </c>
      <c r="G64" s="56">
        <f>SUM('[1]01:30'!G64)</f>
        <v>0</v>
      </c>
      <c r="H64" s="56">
        <f>SUM('[1]01:30'!H64)</f>
        <v>0</v>
      </c>
      <c r="I64" s="56">
        <f>SUM('[1]01:30'!I64)</f>
        <v>0</v>
      </c>
      <c r="J64" s="56">
        <f>SUM('[1]01:30'!J64)</f>
        <v>0</v>
      </c>
      <c r="K64" s="56">
        <f>SUM('[1]01:30'!K64)</f>
        <v>0</v>
      </c>
      <c r="L64" s="56">
        <f>SUM('[1]01:30'!L64)</f>
        <v>0</v>
      </c>
      <c r="M64" s="35">
        <f>SUM('[1]01:30'!M64)</f>
        <v>14386481.23</v>
      </c>
      <c r="N64" s="56">
        <f>SUM('[1]01:30'!N64)</f>
        <v>0</v>
      </c>
      <c r="O64" s="40">
        <f t="shared" si="10"/>
        <v>14386481.23</v>
      </c>
      <c r="R64"/>
      <c r="Y64"/>
    </row>
    <row r="65" spans="1:26" ht="18.75" customHeight="1">
      <c r="A65" s="43" t="s">
        <v>78</v>
      </c>
      <c r="B65" s="57">
        <f>SUM('[1]01:30'!B65)</f>
        <v>0</v>
      </c>
      <c r="C65" s="57">
        <f>SUM('[1]01:30'!C65)</f>
        <v>0</v>
      </c>
      <c r="D65" s="57">
        <f>SUM('[1]01:30'!D65)</f>
        <v>0</v>
      </c>
      <c r="E65" s="57">
        <f>SUM('[1]01:30'!E65)</f>
        <v>0</v>
      </c>
      <c r="F65" s="57">
        <f>SUM('[1]01:30'!F65)</f>
        <v>0</v>
      </c>
      <c r="G65" s="57">
        <f>SUM('[1]01:30'!G65)</f>
        <v>0</v>
      </c>
      <c r="H65" s="57">
        <f>SUM('[1]01:30'!H65)</f>
        <v>0</v>
      </c>
      <c r="I65" s="57">
        <f>SUM('[1]01:30'!I65)</f>
        <v>0</v>
      </c>
      <c r="J65" s="57">
        <f>SUM('[1]01:30'!J65)</f>
        <v>0</v>
      </c>
      <c r="K65" s="57">
        <f>SUM('[1]01:30'!K65)</f>
        <v>0</v>
      </c>
      <c r="L65" s="57">
        <f>SUM('[1]01:30'!L65)</f>
        <v>0</v>
      </c>
      <c r="M65" s="57">
        <f>SUM('[1]01:30'!M65)</f>
        <v>0</v>
      </c>
      <c r="N65" s="58">
        <f>SUM('[1]01:30'!N65)</f>
        <v>7111425.329999998</v>
      </c>
      <c r="O65" s="59">
        <f t="shared" si="10"/>
        <v>7111425.329999998</v>
      </c>
      <c r="P65"/>
      <c r="S65"/>
      <c r="Z65"/>
    </row>
    <row r="66" spans="1:14" ht="108" customHeight="1">
      <c r="A66" s="60" t="s">
        <v>79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5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2" ht="13.5">
      <c r="B68" s="62"/>
      <c r="C68" s="62"/>
      <c r="D68"/>
      <c r="E68"/>
      <c r="F68"/>
      <c r="G68"/>
      <c r="H68" s="63"/>
      <c r="I68" s="63"/>
      <c r="J68"/>
      <c r="K68"/>
      <c r="L68"/>
    </row>
    <row r="69" spans="2:12" ht="14.25" customHeight="1">
      <c r="B69" s="62"/>
      <c r="C69" s="62"/>
      <c r="D69"/>
      <c r="E69"/>
      <c r="F69"/>
      <c r="G69"/>
      <c r="H69"/>
      <c r="I69"/>
      <c r="J69"/>
      <c r="K69"/>
      <c r="L69"/>
    </row>
  </sheetData>
  <sheetProtection/>
  <mergeCells count="7">
    <mergeCell ref="A67:N67"/>
    <mergeCell ref="A1:O1"/>
    <mergeCell ref="A2:O2"/>
    <mergeCell ref="A4:A6"/>
    <mergeCell ref="B4:N4"/>
    <mergeCell ref="O4:O6"/>
    <mergeCell ref="A66:N6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2022-06-06T19:03:34Z</dcterms:created>
  <dcterms:modified xsi:type="dcterms:W3CDTF">2022-06-06T19:03:52Z</dcterms:modified>
  <cp:category/>
  <cp:version/>
  <cp:contentType/>
  <cp:contentStatus/>
</cp:coreProperties>
</file>