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<sst xmlns="http://schemas.openxmlformats.org/spreadsheetml/2006/main" count="83" uniqueCount="80">
  <si>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</si>
  <si>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</si>
  <si>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</si>
  <si>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</si>
  <si>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</si>
  <si>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</si>
  <si>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</si>
  <si>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</si>
  <si>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</si>
  <si>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</si>
  <si>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</si>
  <si>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</si>
  <si>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</si>
  <si>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</si>
  <si>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</si>
  <si>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</si>
  <si>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</si>
  <si>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</si>
  <si>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</si>
  <si>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</si>
  <si>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</si>
  <si>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</si>
  <si>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</si>
  <si>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</si>
  <si>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</si>
  <si>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</si>
  <si>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</si>
  <si>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</si>
  <si>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</si>
  <si>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</si>
  <si>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</si>
  <si>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</si>
  <si>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</si>
  <si>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</si>
  <si>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</si>
  <si>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</si>
  <si>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</si>
  <si>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</si>
  <si>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</si>
  <si>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</si>
  <si>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</si>
  <si>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</si>
  <si>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</si>
  <si>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</si>
  <si>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</si>
  <si>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</si>
  <si>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</si>
  <si>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</si>
  <si>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</si>
  <si>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</si>
  <si>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</si>
  <si>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</si>
  <si>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</si>
  <si>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</si>
  <si>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</si>
  <si>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</si>
  <si>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</si>
  <si>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</si>
  <si>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</si>
  <si>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</si>
  <si>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</si>
  <si>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</si>
  <si>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</si>
  <si>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</si>
  <si>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</si>
  <si>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</si>
  <si>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28/04/22 - VENCIMENTO 05/05/22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</si>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</sst>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393191</v>
      </c>
      <c r="C7" s="9">
        <f t="shared" si="0"/>
        <v>284077</v>
      </c>
      <c r="D7" s="9">
        <f t="shared" si="0"/>
        <v>274094</v>
      </c>
      <c r="E7" s="9">
        <f t="shared" si="0"/>
        <v>66923</v>
      </c>
      <c r="F7" s="9">
        <f t="shared" si="0"/>
        <v>210742</v>
      </c>
      <c r="G7" s="9">
        <f t="shared" si="0"/>
        <v>374444</v>
      </c>
      <c r="H7" s="9">
        <f t="shared" si="0"/>
        <v>42063</v>
      </c>
      <c r="I7" s="9">
        <f t="shared" si="0"/>
        <v>293603</v>
      </c>
      <c r="J7" s="9">
        <f t="shared" si="0"/>
        <v>240001</v>
      </c>
      <c r="K7" s="9">
        <f t="shared" si="0"/>
        <v>364625</v>
      </c>
      <c r="L7" s="9">
        <f t="shared" si="0"/>
        <v>272838</v>
      </c>
      <c r="M7" s="9">
        <f t="shared" si="0"/>
        <v>134309</v>
      </c>
      <c r="N7" s="9">
        <f t="shared" si="0"/>
        <v>84660</v>
      </c>
      <c r="O7" s="9">
        <f t="shared" si="0"/>
        <v>3035570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13958</v>
      </c>
      <c r="C8" s="11">
        <f t="shared" si="1"/>
        <v>15247</v>
      </c>
      <c r="D8" s="11">
        <f t="shared" si="1"/>
        <v>10190</v>
      </c>
      <c r="E8" s="11">
        <f t="shared" si="1"/>
        <v>2203</v>
      </c>
      <c r="F8" s="11">
        <f t="shared" si="1"/>
        <v>7305</v>
      </c>
      <c r="G8" s="11">
        <f t="shared" si="1"/>
        <v>12433</v>
      </c>
      <c r="H8" s="11">
        <f t="shared" si="1"/>
        <v>1948</v>
      </c>
      <c r="I8" s="11">
        <f t="shared" si="1"/>
        <v>16319</v>
      </c>
      <c r="J8" s="11">
        <f t="shared" si="1"/>
        <v>11617</v>
      </c>
      <c r="K8" s="11">
        <f t="shared" si="1"/>
        <v>9237</v>
      </c>
      <c r="L8" s="11">
        <f t="shared" si="1"/>
        <v>7393</v>
      </c>
      <c r="M8" s="11">
        <f t="shared" si="1"/>
        <v>6256</v>
      </c>
      <c r="N8" s="11">
        <f t="shared" si="1"/>
        <v>4589</v>
      </c>
      <c r="O8" s="11">
        <f t="shared" si="1"/>
        <v>118695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13958</v>
      </c>
      <c r="C9" s="11">
        <v>15247</v>
      </c>
      <c r="D9" s="11">
        <v>10190</v>
      </c>
      <c r="E9" s="11">
        <v>2203</v>
      </c>
      <c r="F9" s="11">
        <v>7305</v>
      </c>
      <c r="G9" s="11">
        <v>12433</v>
      </c>
      <c r="H9" s="11">
        <v>1948</v>
      </c>
      <c r="I9" s="11">
        <v>16314</v>
      </c>
      <c r="J9" s="11">
        <v>11617</v>
      </c>
      <c r="K9" s="11">
        <v>9229</v>
      </c>
      <c r="L9" s="11">
        <v>7385</v>
      </c>
      <c r="M9" s="11">
        <v>6250</v>
      </c>
      <c r="N9" s="11">
        <v>4577</v>
      </c>
      <c r="O9" s="11">
        <f>SUM(B9:N9)</f>
        <v>118656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8</v>
      </c>
      <c r="L10" s="13">
        <v>8</v>
      </c>
      <c r="M10" s="13">
        <v>6</v>
      </c>
      <c r="N10" s="13">
        <v>12</v>
      </c>
      <c r="O10" s="11">
        <f>SUM(B10:N10)</f>
        <v>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379233</v>
      </c>
      <c r="C11" s="13">
        <v>268830</v>
      </c>
      <c r="D11" s="13">
        <v>263904</v>
      </c>
      <c r="E11" s="13">
        <v>64720</v>
      </c>
      <c r="F11" s="13">
        <v>203437</v>
      </c>
      <c r="G11" s="13">
        <v>362011</v>
      </c>
      <c r="H11" s="13">
        <v>40115</v>
      </c>
      <c r="I11" s="13">
        <v>277284</v>
      </c>
      <c r="J11" s="13">
        <v>228384</v>
      </c>
      <c r="K11" s="13">
        <v>355388</v>
      </c>
      <c r="L11" s="13">
        <v>265445</v>
      </c>
      <c r="M11" s="13">
        <v>128053</v>
      </c>
      <c r="N11" s="13">
        <v>80071</v>
      </c>
      <c r="O11" s="11">
        <f>SUM(B11:N11)</f>
        <v>2916875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1.206627205809692</v>
      </c>
      <c r="C16" s="19">
        <v>1.224475920683022</v>
      </c>
      <c r="D16" s="19">
        <v>1.221174904866905</v>
      </c>
      <c r="E16" s="19">
        <v>0.920337214051615</v>
      </c>
      <c r="F16" s="19">
        <v>1.445550669629035</v>
      </c>
      <c r="G16" s="19">
        <v>1.436247919094411</v>
      </c>
      <c r="H16" s="19">
        <v>1.728828067470661</v>
      </c>
      <c r="I16" s="19">
        <v>1.211162141145238</v>
      </c>
      <c r="J16" s="19">
        <v>1.301842969875598</v>
      </c>
      <c r="K16" s="19">
        <v>1.144186232015596</v>
      </c>
      <c r="L16" s="19">
        <v>1.218455205615909</v>
      </c>
      <c r="M16" s="19">
        <v>1.216472508896321</v>
      </c>
      <c r="N16" s="19">
        <v>1.123556254458829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1347576.5199999998</v>
      </c>
      <c r="C18" s="24">
        <f t="shared" si="2"/>
        <v>999436.7799999999</v>
      </c>
      <c r="D18" s="24">
        <f t="shared" si="2"/>
        <v>833568.4400000001</v>
      </c>
      <c r="E18" s="24">
        <f t="shared" si="2"/>
        <v>267498.72</v>
      </c>
      <c r="F18" s="24">
        <f t="shared" si="2"/>
        <v>877902.0299999999</v>
      </c>
      <c r="G18" s="24">
        <f t="shared" si="2"/>
        <v>1294824.7</v>
      </c>
      <c r="H18" s="24">
        <f t="shared" si="2"/>
        <v>229451.82999999993</v>
      </c>
      <c r="I18" s="24">
        <f t="shared" si="2"/>
        <v>1020509.7100000001</v>
      </c>
      <c r="J18" s="24">
        <f t="shared" si="2"/>
        <v>887773.8299999998</v>
      </c>
      <c r="K18" s="24">
        <f t="shared" si="2"/>
        <v>1146636.57</v>
      </c>
      <c r="L18" s="24">
        <f t="shared" si="2"/>
        <v>1045087.7299999999</v>
      </c>
      <c r="M18" s="24">
        <f t="shared" si="2"/>
        <v>595104.52</v>
      </c>
      <c r="N18" s="24">
        <f t="shared" si="2"/>
        <v>308331.2</v>
      </c>
      <c r="O18" s="24">
        <f t="shared" si="2"/>
        <v>10853702.579999998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1026346.47</v>
      </c>
      <c r="C19" s="30">
        <f t="shared" si="3"/>
        <v>766042.04</v>
      </c>
      <c r="D19" s="30">
        <f t="shared" si="3"/>
        <v>648204.9</v>
      </c>
      <c r="E19" s="30">
        <f t="shared" si="3"/>
        <v>270375.61</v>
      </c>
      <c r="F19" s="30">
        <f t="shared" si="3"/>
        <v>577685.97</v>
      </c>
      <c r="G19" s="30">
        <f t="shared" si="3"/>
        <v>844521</v>
      </c>
      <c r="H19" s="30">
        <f t="shared" si="3"/>
        <v>127375.18</v>
      </c>
      <c r="I19" s="30">
        <f t="shared" si="3"/>
        <v>786151.39</v>
      </c>
      <c r="J19" s="30">
        <f t="shared" si="3"/>
        <v>646346.69</v>
      </c>
      <c r="K19" s="30">
        <f t="shared" si="3"/>
        <v>928225.86</v>
      </c>
      <c r="L19" s="30">
        <f t="shared" si="3"/>
        <v>790820.94</v>
      </c>
      <c r="M19" s="30">
        <f t="shared" si="3"/>
        <v>449223.31</v>
      </c>
      <c r="N19" s="30">
        <f t="shared" si="3"/>
        <v>255774.79</v>
      </c>
      <c r="O19" s="30">
        <f>SUM(B19:N19)</f>
        <v>8117094.15</v>
      </c>
    </row>
    <row r="20" spans="1:23" ht="18.75" customHeight="1">
      <c r="A20" s="26" t="s">
        <v>35</v>
      </c>
      <c r="B20" s="30">
        <f>IF(B16&lt;&gt;0,ROUND((B16-1)*B19,2),0)</f>
        <v>212071.1</v>
      </c>
      <c r="C20" s="30">
        <f aca="true" t="shared" si="4" ref="C20:N20">IF(C16&lt;&gt;0,ROUND((C16-1)*C19,2),0)</f>
        <v>171957.99</v>
      </c>
      <c r="D20" s="30">
        <f t="shared" si="4"/>
        <v>143366.66</v>
      </c>
      <c r="E20" s="30">
        <f t="shared" si="4"/>
        <v>-21538.87</v>
      </c>
      <c r="F20" s="30">
        <f t="shared" si="4"/>
        <v>257388.37</v>
      </c>
      <c r="G20" s="30">
        <f t="shared" si="4"/>
        <v>368420.53</v>
      </c>
      <c r="H20" s="30">
        <f t="shared" si="4"/>
        <v>92834.61</v>
      </c>
      <c r="I20" s="30">
        <f t="shared" si="4"/>
        <v>166005.41</v>
      </c>
      <c r="J20" s="30">
        <f t="shared" si="4"/>
        <v>195095.2</v>
      </c>
      <c r="K20" s="30">
        <f t="shared" si="4"/>
        <v>133837.39</v>
      </c>
      <c r="L20" s="30">
        <f t="shared" si="4"/>
        <v>172758.95</v>
      </c>
      <c r="M20" s="30">
        <f t="shared" si="4"/>
        <v>97244.5</v>
      </c>
      <c r="N20" s="30">
        <f t="shared" si="4"/>
        <v>31602.58</v>
      </c>
      <c r="O20" s="30">
        <f aca="true" t="shared" si="5" ref="O19:O27">SUM(B20:N20)</f>
        <v>2021044.4200000002</v>
      </c>
      <c r="W20" s="62"/>
    </row>
    <row r="21" spans="1:15" ht="18.75" customHeight="1">
      <c r="A21" s="26" t="s">
        <v>36</v>
      </c>
      <c r="B21" s="30">
        <v>51724.67</v>
      </c>
      <c r="C21" s="30">
        <v>35886.82</v>
      </c>
      <c r="D21" s="30">
        <v>21392.69</v>
      </c>
      <c r="E21" s="30">
        <v>9037.95</v>
      </c>
      <c r="F21" s="30">
        <v>26347.33</v>
      </c>
      <c r="G21" s="30">
        <v>41812.66</v>
      </c>
      <c r="H21" s="30">
        <v>3958.8</v>
      </c>
      <c r="I21" s="30">
        <v>29294.42</v>
      </c>
      <c r="J21" s="30">
        <v>29529.51</v>
      </c>
      <c r="K21" s="30">
        <v>45592.47</v>
      </c>
      <c r="L21" s="30">
        <v>42830.59</v>
      </c>
      <c r="M21" s="30">
        <v>20753.6</v>
      </c>
      <c r="N21" s="30">
        <v>11485.9</v>
      </c>
      <c r="O21" s="30">
        <f t="shared" si="5"/>
        <v>369647.4099999999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1004.76</v>
      </c>
      <c r="C24" s="30">
        <v>760.16</v>
      </c>
      <c r="D24" s="30">
        <v>625.87</v>
      </c>
      <c r="E24" s="30">
        <v>201.43</v>
      </c>
      <c r="F24" s="30">
        <v>664.24</v>
      </c>
      <c r="G24" s="30">
        <v>975.98</v>
      </c>
      <c r="H24" s="30">
        <v>172.65</v>
      </c>
      <c r="I24" s="30">
        <v>764.96</v>
      </c>
      <c r="J24" s="30">
        <v>671.44</v>
      </c>
      <c r="K24" s="30">
        <v>863.27</v>
      </c>
      <c r="L24" s="30">
        <v>784.14</v>
      </c>
      <c r="M24" s="30">
        <v>441.23</v>
      </c>
      <c r="N24" s="30">
        <v>237.39</v>
      </c>
      <c r="O24" s="30">
        <f t="shared" si="5"/>
        <v>8167.520000000001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</v>
      </c>
      <c r="D25" s="30">
        <v>573.75</v>
      </c>
      <c r="E25" s="30">
        <v>175.24</v>
      </c>
      <c r="F25" s="30">
        <v>577.34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375.71</v>
      </c>
      <c r="N25" s="30">
        <v>196.86</v>
      </c>
      <c r="O25" s="30">
        <f t="shared" si="5"/>
        <v>6978.759999999999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>SUM(B26:N26)</f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-67002.26999999999</v>
      </c>
      <c r="C29" s="30">
        <f>+C30+C32+C45+C46+C49-C50</f>
        <v>-71313.78</v>
      </c>
      <c r="D29" s="30">
        <f t="shared" si="6"/>
        <v>-48316.25</v>
      </c>
      <c r="E29" s="30">
        <f t="shared" si="6"/>
        <v>-10813.28</v>
      </c>
      <c r="F29" s="30">
        <f t="shared" si="6"/>
        <v>-35835.6</v>
      </c>
      <c r="G29" s="30">
        <f t="shared" si="6"/>
        <v>-60132.259999999995</v>
      </c>
      <c r="H29" s="30">
        <f t="shared" si="6"/>
        <v>-10642.11</v>
      </c>
      <c r="I29" s="30">
        <f t="shared" si="6"/>
        <v>-76035.24</v>
      </c>
      <c r="J29" s="30">
        <f t="shared" si="6"/>
        <v>-54848.41</v>
      </c>
      <c r="K29" s="30">
        <f t="shared" si="6"/>
        <v>-45407.95</v>
      </c>
      <c r="L29" s="30">
        <f t="shared" si="6"/>
        <v>-36854.32</v>
      </c>
      <c r="M29" s="30">
        <f t="shared" si="6"/>
        <v>-29953.510000000002</v>
      </c>
      <c r="N29" s="30">
        <f t="shared" si="6"/>
        <v>-21458.89</v>
      </c>
      <c r="O29" s="30">
        <f t="shared" si="6"/>
        <v>-568613.87</v>
      </c>
    </row>
    <row r="30" spans="1:15" ht="18.75" customHeight="1">
      <c r="A30" s="26" t="s">
        <v>40</v>
      </c>
      <c r="B30" s="31">
        <f>+B31</f>
        <v>-61415.2</v>
      </c>
      <c r="C30" s="31">
        <f>+C31</f>
        <v>-67086.8</v>
      </c>
      <c r="D30" s="31">
        <f aca="true" t="shared" si="7" ref="D30:O30">+D31</f>
        <v>-44836</v>
      </c>
      <c r="E30" s="31">
        <f t="shared" si="7"/>
        <v>-9693.2</v>
      </c>
      <c r="F30" s="31">
        <f t="shared" si="7"/>
        <v>-32142</v>
      </c>
      <c r="G30" s="31">
        <f t="shared" si="7"/>
        <v>-54705.2</v>
      </c>
      <c r="H30" s="31">
        <f t="shared" si="7"/>
        <v>-8571.2</v>
      </c>
      <c r="I30" s="31">
        <f t="shared" si="7"/>
        <v>-71781.6</v>
      </c>
      <c r="J30" s="31">
        <f t="shared" si="7"/>
        <v>-51114.8</v>
      </c>
      <c r="K30" s="31">
        <f t="shared" si="7"/>
        <v>-40607.6</v>
      </c>
      <c r="L30" s="31">
        <f t="shared" si="7"/>
        <v>-32494</v>
      </c>
      <c r="M30" s="31">
        <f t="shared" si="7"/>
        <v>-27500</v>
      </c>
      <c r="N30" s="31">
        <f t="shared" si="7"/>
        <v>-20138.8</v>
      </c>
      <c r="O30" s="31">
        <f t="shared" si="7"/>
        <v>-522086.4</v>
      </c>
    </row>
    <row r="31" spans="1:26" ht="18.75" customHeight="1">
      <c r="A31" s="27" t="s">
        <v>41</v>
      </c>
      <c r="B31" s="16">
        <f>ROUND((-B9)*$G$3,2)</f>
        <v>-61415.2</v>
      </c>
      <c r="C31" s="16">
        <f aca="true" t="shared" si="8" ref="C31:N31">ROUND((-C9)*$G$3,2)</f>
        <v>-67086.8</v>
      </c>
      <c r="D31" s="16">
        <f t="shared" si="8"/>
        <v>-44836</v>
      </c>
      <c r="E31" s="16">
        <f t="shared" si="8"/>
        <v>-9693.2</v>
      </c>
      <c r="F31" s="16">
        <f t="shared" si="8"/>
        <v>-32142</v>
      </c>
      <c r="G31" s="16">
        <f t="shared" si="8"/>
        <v>-54705.2</v>
      </c>
      <c r="H31" s="16">
        <f t="shared" si="8"/>
        <v>-8571.2</v>
      </c>
      <c r="I31" s="16">
        <f t="shared" si="8"/>
        <v>-71781.6</v>
      </c>
      <c r="J31" s="16">
        <f t="shared" si="8"/>
        <v>-51114.8</v>
      </c>
      <c r="K31" s="16">
        <f t="shared" si="8"/>
        <v>-40607.6</v>
      </c>
      <c r="L31" s="16">
        <f t="shared" si="8"/>
        <v>-32494</v>
      </c>
      <c r="M31" s="16">
        <f t="shared" si="8"/>
        <v>-27500</v>
      </c>
      <c r="N31" s="16">
        <f t="shared" si="8"/>
        <v>-20138.8</v>
      </c>
      <c r="O31" s="32">
        <f aca="true" t="shared" si="9" ref="O31:O50">SUM(B31:N31)</f>
        <v>-522086.4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-5587.07</v>
      </c>
      <c r="C32" s="31">
        <f aca="true" t="shared" si="10" ref="C32:O32">SUM(C33:C43)</f>
        <v>-4226.98</v>
      </c>
      <c r="D32" s="31">
        <f t="shared" si="10"/>
        <v>-3480.25</v>
      </c>
      <c r="E32" s="31">
        <f t="shared" si="10"/>
        <v>-1120.08</v>
      </c>
      <c r="F32" s="31">
        <f t="shared" si="10"/>
        <v>-3693.6</v>
      </c>
      <c r="G32" s="31">
        <f t="shared" si="10"/>
        <v>-5427.06</v>
      </c>
      <c r="H32" s="31">
        <f t="shared" si="10"/>
        <v>-960.07</v>
      </c>
      <c r="I32" s="31">
        <f t="shared" si="10"/>
        <v>-4253.64</v>
      </c>
      <c r="J32" s="31">
        <f t="shared" si="10"/>
        <v>-3733.61</v>
      </c>
      <c r="K32" s="31">
        <f t="shared" si="10"/>
        <v>-4800.35</v>
      </c>
      <c r="L32" s="31">
        <f t="shared" si="10"/>
        <v>-4360.32</v>
      </c>
      <c r="M32" s="31">
        <f t="shared" si="10"/>
        <v>-2453.51</v>
      </c>
      <c r="N32" s="31">
        <f t="shared" si="10"/>
        <v>-1320.09</v>
      </c>
      <c r="O32" s="31">
        <f t="shared" si="10"/>
        <v>-45416.63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621000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2344500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-2344500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-5587.07</v>
      </c>
      <c r="C41" s="33">
        <v>-4226.98</v>
      </c>
      <c r="D41" s="33">
        <v>-3480.25</v>
      </c>
      <c r="E41" s="33">
        <v>-1120.08</v>
      </c>
      <c r="F41" s="33">
        <v>-3693.6</v>
      </c>
      <c r="G41" s="33">
        <v>-5427.06</v>
      </c>
      <c r="H41" s="33">
        <v>-960.07</v>
      </c>
      <c r="I41" s="33">
        <v>-4253.64</v>
      </c>
      <c r="J41" s="33">
        <v>-3733.61</v>
      </c>
      <c r="K41" s="33">
        <v>-4800.35</v>
      </c>
      <c r="L41" s="33">
        <v>-4360.32</v>
      </c>
      <c r="M41" s="33">
        <v>-2453.51</v>
      </c>
      <c r="N41" s="33">
        <v>-1320.09</v>
      </c>
      <c r="O41" s="33">
        <f t="shared" si="9"/>
        <v>-45416.63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-1110.84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-1110.84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1280574.2499999998</v>
      </c>
      <c r="C48" s="36">
        <f t="shared" si="11"/>
        <v>928122.9999999999</v>
      </c>
      <c r="D48" s="36">
        <f t="shared" si="11"/>
        <v>785252.1900000001</v>
      </c>
      <c r="E48" s="36">
        <f t="shared" si="11"/>
        <v>256685.43999999997</v>
      </c>
      <c r="F48" s="36">
        <f t="shared" si="11"/>
        <v>842066.4299999999</v>
      </c>
      <c r="G48" s="36">
        <f t="shared" si="11"/>
        <v>1234692.44</v>
      </c>
      <c r="H48" s="36">
        <f t="shared" si="11"/>
        <v>218809.7199999999</v>
      </c>
      <c r="I48" s="36">
        <f t="shared" si="11"/>
        <v>944474.4700000001</v>
      </c>
      <c r="J48" s="36">
        <f t="shared" si="11"/>
        <v>832925.4199999998</v>
      </c>
      <c r="K48" s="36">
        <f t="shared" si="11"/>
        <v>1101228.62</v>
      </c>
      <c r="L48" s="36">
        <f t="shared" si="11"/>
        <v>1008233.4099999999</v>
      </c>
      <c r="M48" s="36">
        <f t="shared" si="11"/>
        <v>565151.01</v>
      </c>
      <c r="N48" s="36">
        <f t="shared" si="11"/>
        <v>286872.31</v>
      </c>
      <c r="O48" s="36">
        <f>SUM(B48:N48)</f>
        <v>10285088.71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1280574.25</v>
      </c>
      <c r="C54" s="51">
        <f t="shared" si="12"/>
        <v>928123</v>
      </c>
      <c r="D54" s="51">
        <f t="shared" si="12"/>
        <v>785252.18</v>
      </c>
      <c r="E54" s="51">
        <f t="shared" si="12"/>
        <v>256685.43</v>
      </c>
      <c r="F54" s="51">
        <f t="shared" si="12"/>
        <v>842066.43</v>
      </c>
      <c r="G54" s="51">
        <f t="shared" si="12"/>
        <v>1234692.43</v>
      </c>
      <c r="H54" s="51">
        <f t="shared" si="12"/>
        <v>218809.71</v>
      </c>
      <c r="I54" s="51">
        <f t="shared" si="12"/>
        <v>944474.47</v>
      </c>
      <c r="J54" s="51">
        <f t="shared" si="12"/>
        <v>832925.43</v>
      </c>
      <c r="K54" s="51">
        <f t="shared" si="12"/>
        <v>1101228.63</v>
      </c>
      <c r="L54" s="51">
        <f t="shared" si="12"/>
        <v>1008233.42</v>
      </c>
      <c r="M54" s="51">
        <f t="shared" si="12"/>
        <v>565151.01</v>
      </c>
      <c r="N54" s="51">
        <f t="shared" si="12"/>
        <v>286872.31</v>
      </c>
      <c r="O54" s="36">
        <f t="shared" si="12"/>
        <v>10285088.7</v>
      </c>
      <c r="Q54"/>
    </row>
    <row r="55" spans="1:18" ht="18.75" customHeight="1">
      <c r="A55" s="26" t="s">
        <v>54</v>
      </c>
      <c r="B55" s="51">
        <v>1044951.25</v>
      </c>
      <c r="C55" s="51">
        <v>660003.41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1704954.6600000001</v>
      </c>
      <c r="P55"/>
      <c r="Q55"/>
      <c r="R55" s="43"/>
    </row>
    <row r="56" spans="1:16" ht="18.75" customHeight="1">
      <c r="A56" s="26" t="s">
        <v>55</v>
      </c>
      <c r="B56" s="51">
        <v>235623</v>
      </c>
      <c r="C56" s="51">
        <v>268119.59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503742.59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785252.18</v>
      </c>
      <c r="E57" s="52">
        <v>0</v>
      </c>
      <c r="F57" s="52">
        <v>0</v>
      </c>
      <c r="G57" s="52">
        <v>0</v>
      </c>
      <c r="H57" s="51">
        <v>218809.71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1004061.89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256685.43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256685.43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842066.43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842066.43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1234692.43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1234692.43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944474.47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944474.47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832925.43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832925.43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1101228.63</v>
      </c>
      <c r="L63" s="31">
        <v>1008233.42</v>
      </c>
      <c r="M63" s="52">
        <v>0</v>
      </c>
      <c r="N63" s="52">
        <v>0</v>
      </c>
      <c r="O63" s="36">
        <f t="shared" si="13"/>
        <v>2109462.05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565151.01</v>
      </c>
      <c r="N64" s="52">
        <v>0</v>
      </c>
      <c r="O64" s="36">
        <f t="shared" si="13"/>
        <v>565151.01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286872.31</v>
      </c>
      <c r="O65" s="55">
        <f t="shared" si="13"/>
        <v>286872.31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2022-05-04T14:34:58Z</dcterms:modified>
  <cp:category/>
  <cp:version/>
  <cp:contentType/>
  <cp:contentStatus/>
</cp:coreProperties>
</file>