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<sst xmlns="http://schemas.openxmlformats.org/spreadsheetml/2006/main" count="83" uniqueCount="80">
  <si>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</si>
  <si>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</si>
  <si>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</si>
  <si>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</si>
  <si>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</si>
  <si>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</si>
  <si>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</si>
  <si>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</si>
  <si>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</si>
  <si>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</si>
  <si>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</si>
  <si>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</si>
  <si>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</si>
  <si>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</si>
  <si>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</si>
  <si>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</si>
  <si>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</si>
  <si>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</si>
  <si>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</si>
  <si>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</si>
  <si>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</si>
  <si>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</si>
  <si>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</si>
  <si>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</si>
  <si>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</si>
  <si>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</si>
  <si>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</si>
  <si>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</si>
  <si>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</si>
  <si>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</si>
  <si>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</si>
  <si>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</si>
  <si>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</si>
  <si>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</si>
  <si>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</si>
  <si>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</si>
  <si>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</si>
  <si>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</si>
  <si>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</si>
  <si>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</si>
  <si>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</si>
  <si>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</si>
  <si>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</si>
  <si>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</si>
  <si>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</si>
  <si>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</si>
  <si>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</si>
  <si>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</si>
  <si>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</si>
  <si>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</si>
  <si>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</si>
  <si>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</si>
  <si>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</si>
  <si>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</si>
  <si>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</si>
  <si>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</si>
  <si>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</si>
  <si>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</si>
  <si>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</si>
  <si>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</si>
  <si>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</si>
  <si>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</si>
  <si>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</si>
  <si>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</si>
  <si>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</si>
  <si>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</si>
  <si>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27/04/22 - VENCIMENTO 04/05/22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</si>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</sst>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396466</v>
      </c>
      <c r="C7" s="9">
        <f t="shared" si="0"/>
        <v>284907</v>
      </c>
      <c r="D7" s="9">
        <f t="shared" si="0"/>
        <v>277012</v>
      </c>
      <c r="E7" s="9">
        <f t="shared" si="0"/>
        <v>67198</v>
      </c>
      <c r="F7" s="9">
        <f t="shared" si="0"/>
        <v>220080</v>
      </c>
      <c r="G7" s="9">
        <f t="shared" si="0"/>
        <v>376222</v>
      </c>
      <c r="H7" s="9">
        <f t="shared" si="0"/>
        <v>41905</v>
      </c>
      <c r="I7" s="9">
        <f t="shared" si="0"/>
        <v>289122</v>
      </c>
      <c r="J7" s="9">
        <f t="shared" si="0"/>
        <v>239304</v>
      </c>
      <c r="K7" s="9">
        <f t="shared" si="0"/>
        <v>362928</v>
      </c>
      <c r="L7" s="9">
        <f t="shared" si="0"/>
        <v>271502</v>
      </c>
      <c r="M7" s="9">
        <f t="shared" si="0"/>
        <v>133080</v>
      </c>
      <c r="N7" s="9">
        <f t="shared" si="0"/>
        <v>84305</v>
      </c>
      <c r="O7" s="9">
        <f t="shared" si="0"/>
        <v>3044031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14159</v>
      </c>
      <c r="C8" s="11">
        <f t="shared" si="1"/>
        <v>15188</v>
      </c>
      <c r="D8" s="11">
        <f t="shared" si="1"/>
        <v>10132</v>
      </c>
      <c r="E8" s="11">
        <f t="shared" si="1"/>
        <v>2197</v>
      </c>
      <c r="F8" s="11">
        <f t="shared" si="1"/>
        <v>7446</v>
      </c>
      <c r="G8" s="11">
        <f t="shared" si="1"/>
        <v>12668</v>
      </c>
      <c r="H8" s="11">
        <f t="shared" si="1"/>
        <v>1838</v>
      </c>
      <c r="I8" s="11">
        <f t="shared" si="1"/>
        <v>15971</v>
      </c>
      <c r="J8" s="11">
        <f t="shared" si="1"/>
        <v>11417</v>
      </c>
      <c r="K8" s="11">
        <f t="shared" si="1"/>
        <v>8966</v>
      </c>
      <c r="L8" s="11">
        <f t="shared" si="1"/>
        <v>7199</v>
      </c>
      <c r="M8" s="11">
        <f t="shared" si="1"/>
        <v>6035</v>
      </c>
      <c r="N8" s="11">
        <f t="shared" si="1"/>
        <v>4369</v>
      </c>
      <c r="O8" s="11">
        <f t="shared" si="1"/>
        <v>117585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14159</v>
      </c>
      <c r="C9" s="11">
        <v>15188</v>
      </c>
      <c r="D9" s="11">
        <v>10132</v>
      </c>
      <c r="E9" s="11">
        <v>2197</v>
      </c>
      <c r="F9" s="11">
        <v>7446</v>
      </c>
      <c r="G9" s="11">
        <v>12668</v>
      </c>
      <c r="H9" s="11">
        <v>1838</v>
      </c>
      <c r="I9" s="11">
        <v>15968</v>
      </c>
      <c r="J9" s="11">
        <v>11417</v>
      </c>
      <c r="K9" s="11">
        <v>8959</v>
      </c>
      <c r="L9" s="11">
        <v>7198</v>
      </c>
      <c r="M9" s="11">
        <v>6027</v>
      </c>
      <c r="N9" s="11">
        <v>4362</v>
      </c>
      <c r="O9" s="11">
        <f>SUM(B9:N9)</f>
        <v>117559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7</v>
      </c>
      <c r="L10" s="13">
        <v>1</v>
      </c>
      <c r="M10" s="13">
        <v>8</v>
      </c>
      <c r="N10" s="13">
        <v>7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382307</v>
      </c>
      <c r="C11" s="13">
        <v>269719</v>
      </c>
      <c r="D11" s="13">
        <v>266880</v>
      </c>
      <c r="E11" s="13">
        <v>65001</v>
      </c>
      <c r="F11" s="13">
        <v>212634</v>
      </c>
      <c r="G11" s="13">
        <v>363554</v>
      </c>
      <c r="H11" s="13">
        <v>40067</v>
      </c>
      <c r="I11" s="13">
        <v>273151</v>
      </c>
      <c r="J11" s="13">
        <v>227887</v>
      </c>
      <c r="K11" s="13">
        <v>353962</v>
      </c>
      <c r="L11" s="13">
        <v>264303</v>
      </c>
      <c r="M11" s="13">
        <v>127045</v>
      </c>
      <c r="N11" s="13">
        <v>79936</v>
      </c>
      <c r="O11" s="11">
        <f>SUM(B11:N11)</f>
        <v>2926446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1.201558334086843</v>
      </c>
      <c r="C16" s="19">
        <v>1.215764498894331</v>
      </c>
      <c r="D16" s="19">
        <v>1.219333538339328</v>
      </c>
      <c r="E16" s="19">
        <v>0.909198151951078</v>
      </c>
      <c r="F16" s="19">
        <v>1.392040121369086</v>
      </c>
      <c r="G16" s="19">
        <v>1.426108211247476</v>
      </c>
      <c r="H16" s="19">
        <v>1.771997139302955</v>
      </c>
      <c r="I16" s="19">
        <v>1.232427159291159</v>
      </c>
      <c r="J16" s="19">
        <v>1.309126178924289</v>
      </c>
      <c r="K16" s="19">
        <v>1.143542797546644</v>
      </c>
      <c r="L16" s="19">
        <v>1.212195484052274</v>
      </c>
      <c r="M16" s="19">
        <v>1.224340360939435</v>
      </c>
      <c r="N16" s="19">
        <v>1.127599909987888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1352915.0199999998</v>
      </c>
      <c r="C18" s="24">
        <f t="shared" si="2"/>
        <v>994909.2899999998</v>
      </c>
      <c r="D18" s="24">
        <f t="shared" si="2"/>
        <v>840796.5300000001</v>
      </c>
      <c r="E18" s="24">
        <f t="shared" si="2"/>
        <v>265743.10000000003</v>
      </c>
      <c r="F18" s="24">
        <f t="shared" si="2"/>
        <v>882187.14</v>
      </c>
      <c r="G18" s="24">
        <f t="shared" si="2"/>
        <v>1291982.25</v>
      </c>
      <c r="H18" s="24">
        <f t="shared" si="2"/>
        <v>234062.57999999996</v>
      </c>
      <c r="I18" s="24">
        <f t="shared" si="2"/>
        <v>1022651.3</v>
      </c>
      <c r="J18" s="24">
        <f t="shared" si="2"/>
        <v>890640.7</v>
      </c>
      <c r="K18" s="24">
        <f t="shared" si="2"/>
        <v>1140575.34</v>
      </c>
      <c r="L18" s="24">
        <f t="shared" si="2"/>
        <v>1034321.62</v>
      </c>
      <c r="M18" s="24">
        <f t="shared" si="2"/>
        <v>593573.8</v>
      </c>
      <c r="N18" s="24">
        <f t="shared" si="2"/>
        <v>307943.79</v>
      </c>
      <c r="O18" s="24">
        <f t="shared" si="2"/>
        <v>10852302.459999997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1034895.2</v>
      </c>
      <c r="C19" s="30">
        <f t="shared" si="3"/>
        <v>768280.22</v>
      </c>
      <c r="D19" s="30">
        <f t="shared" si="3"/>
        <v>655105.68</v>
      </c>
      <c r="E19" s="30">
        <f t="shared" si="3"/>
        <v>271486.64</v>
      </c>
      <c r="F19" s="30">
        <f t="shared" si="3"/>
        <v>603283.3</v>
      </c>
      <c r="G19" s="30">
        <f t="shared" si="3"/>
        <v>848531.1</v>
      </c>
      <c r="H19" s="30">
        <f t="shared" si="3"/>
        <v>126896.72</v>
      </c>
      <c r="I19" s="30">
        <f t="shared" si="3"/>
        <v>774153.07</v>
      </c>
      <c r="J19" s="30">
        <f t="shared" si="3"/>
        <v>644469.6</v>
      </c>
      <c r="K19" s="30">
        <f t="shared" si="3"/>
        <v>923905.81</v>
      </c>
      <c r="L19" s="30">
        <f t="shared" si="3"/>
        <v>786948.55</v>
      </c>
      <c r="M19" s="30">
        <f t="shared" si="3"/>
        <v>445112.68</v>
      </c>
      <c r="N19" s="30">
        <f t="shared" si="3"/>
        <v>254702.27</v>
      </c>
      <c r="O19" s="30">
        <f>SUM(B19:N19)</f>
        <v>8137770.839999999</v>
      </c>
    </row>
    <row r="20" spans="1:23" ht="18.75" customHeight="1">
      <c r="A20" s="26" t="s">
        <v>35</v>
      </c>
      <c r="B20" s="30">
        <f>IF(B16&lt;&gt;0,ROUND((B16-1)*B19,2),0)</f>
        <v>208591.75</v>
      </c>
      <c r="C20" s="30">
        <f aca="true" t="shared" si="4" ref="C20:N20">IF(C16&lt;&gt;0,ROUND((C16-1)*C19,2),0)</f>
        <v>165767.6</v>
      </c>
      <c r="D20" s="30">
        <f t="shared" si="4"/>
        <v>143686.65</v>
      </c>
      <c r="E20" s="30">
        <f t="shared" si="4"/>
        <v>-24651.49</v>
      </c>
      <c r="F20" s="30">
        <f t="shared" si="4"/>
        <v>236511.26</v>
      </c>
      <c r="G20" s="30">
        <f t="shared" si="4"/>
        <v>361566.07</v>
      </c>
      <c r="H20" s="30">
        <f t="shared" si="4"/>
        <v>97963.9</v>
      </c>
      <c r="I20" s="30">
        <f t="shared" si="4"/>
        <v>179934.2</v>
      </c>
      <c r="J20" s="30">
        <f t="shared" si="4"/>
        <v>199222.42</v>
      </c>
      <c r="K20" s="30">
        <f t="shared" si="4"/>
        <v>132620.02</v>
      </c>
      <c r="L20" s="30">
        <f t="shared" si="4"/>
        <v>166986.93</v>
      </c>
      <c r="M20" s="30">
        <f t="shared" si="4"/>
        <v>99856.74</v>
      </c>
      <c r="N20" s="30">
        <f t="shared" si="4"/>
        <v>32499.99</v>
      </c>
      <c r="O20" s="30">
        <f aca="true" t="shared" si="5" ref="O20:O27">SUM(B20:N20)</f>
        <v>2000556.0399999998</v>
      </c>
      <c r="W20" s="62"/>
    </row>
    <row r="21" spans="1:15" ht="18.75" customHeight="1">
      <c r="A21" s="26" t="s">
        <v>36</v>
      </c>
      <c r="B21" s="30">
        <v>51989</v>
      </c>
      <c r="C21" s="30">
        <v>35316.33</v>
      </c>
      <c r="D21" s="30">
        <v>21395.21</v>
      </c>
      <c r="E21" s="30">
        <v>9283.92</v>
      </c>
      <c r="F21" s="30">
        <v>25909.82</v>
      </c>
      <c r="G21" s="30">
        <v>41816.97</v>
      </c>
      <c r="H21" s="30">
        <v>3916.32</v>
      </c>
      <c r="I21" s="30">
        <v>29505.54</v>
      </c>
      <c r="J21" s="30">
        <v>30143.86</v>
      </c>
      <c r="K21" s="30">
        <v>45073.45</v>
      </c>
      <c r="L21" s="30">
        <v>41718.48</v>
      </c>
      <c r="M21" s="30">
        <v>20721.27</v>
      </c>
      <c r="N21" s="30">
        <v>11276</v>
      </c>
      <c r="O21" s="30">
        <f t="shared" si="5"/>
        <v>368066.17000000004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1009.55</v>
      </c>
      <c r="C24" s="30">
        <v>755.37</v>
      </c>
      <c r="D24" s="30">
        <v>630.67</v>
      </c>
      <c r="E24" s="30">
        <v>201.43</v>
      </c>
      <c r="F24" s="30">
        <v>666.64</v>
      </c>
      <c r="G24" s="30">
        <v>973.58</v>
      </c>
      <c r="H24" s="30">
        <v>175.05</v>
      </c>
      <c r="I24" s="30">
        <v>764.96</v>
      </c>
      <c r="J24" s="30">
        <v>673.83</v>
      </c>
      <c r="K24" s="30">
        <v>858.48</v>
      </c>
      <c r="L24" s="30">
        <v>774.55</v>
      </c>
      <c r="M24" s="30">
        <v>441.23</v>
      </c>
      <c r="N24" s="30">
        <v>234.99</v>
      </c>
      <c r="O24" s="30">
        <f t="shared" si="5"/>
        <v>8160.33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>SUM(B26:N26)</f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-67913.34</v>
      </c>
      <c r="C29" s="30">
        <f>+C30+C32+C45+C46+C49-C50</f>
        <v>-71027.51</v>
      </c>
      <c r="D29" s="30">
        <f t="shared" si="6"/>
        <v>158912.27999999997</v>
      </c>
      <c r="E29" s="30">
        <f t="shared" si="6"/>
        <v>-10786.88</v>
      </c>
      <c r="F29" s="30">
        <f t="shared" si="6"/>
        <v>-36469.340000000004</v>
      </c>
      <c r="G29" s="30">
        <f t="shared" si="6"/>
        <v>-61152.92999999999</v>
      </c>
      <c r="H29" s="30">
        <f t="shared" si="6"/>
        <v>34805.51</v>
      </c>
      <c r="I29" s="30">
        <f t="shared" si="6"/>
        <v>-74512.84</v>
      </c>
      <c r="J29" s="30">
        <f t="shared" si="6"/>
        <v>-53981.740000000005</v>
      </c>
      <c r="K29" s="30">
        <f t="shared" si="6"/>
        <v>243806.72</v>
      </c>
      <c r="L29" s="30">
        <f t="shared" si="6"/>
        <v>211521.81999999998</v>
      </c>
      <c r="M29" s="30">
        <f t="shared" si="6"/>
        <v>-28972.309999999998</v>
      </c>
      <c r="N29" s="30">
        <f t="shared" si="6"/>
        <v>-20499.57</v>
      </c>
      <c r="O29" s="30">
        <f t="shared" si="6"/>
        <v>223729.87000000005</v>
      </c>
    </row>
    <row r="30" spans="1:15" ht="18.75" customHeight="1">
      <c r="A30" s="26" t="s">
        <v>40</v>
      </c>
      <c r="B30" s="31">
        <f>+B31</f>
        <v>-62299.6</v>
      </c>
      <c r="C30" s="31">
        <f>+C31</f>
        <v>-66827.2</v>
      </c>
      <c r="D30" s="31">
        <f aca="true" t="shared" si="7" ref="D30:O30">+D31</f>
        <v>-44580.8</v>
      </c>
      <c r="E30" s="31">
        <f t="shared" si="7"/>
        <v>-9666.8</v>
      </c>
      <c r="F30" s="31">
        <f t="shared" si="7"/>
        <v>-32762.4</v>
      </c>
      <c r="G30" s="31">
        <f t="shared" si="7"/>
        <v>-55739.2</v>
      </c>
      <c r="H30" s="31">
        <f t="shared" si="7"/>
        <v>-8087.2</v>
      </c>
      <c r="I30" s="31">
        <f t="shared" si="7"/>
        <v>-70259.2</v>
      </c>
      <c r="J30" s="31">
        <f t="shared" si="7"/>
        <v>-50234.8</v>
      </c>
      <c r="K30" s="31">
        <f t="shared" si="7"/>
        <v>-39419.6</v>
      </c>
      <c r="L30" s="31">
        <f t="shared" si="7"/>
        <v>-31671.2</v>
      </c>
      <c r="M30" s="31">
        <f t="shared" si="7"/>
        <v>-26518.8</v>
      </c>
      <c r="N30" s="31">
        <f t="shared" si="7"/>
        <v>-19192.8</v>
      </c>
      <c r="O30" s="31">
        <f t="shared" si="7"/>
        <v>-517259.5999999999</v>
      </c>
    </row>
    <row r="31" spans="1:26" ht="18.75" customHeight="1">
      <c r="A31" s="27" t="s">
        <v>41</v>
      </c>
      <c r="B31" s="16">
        <f>ROUND((-B9)*$G$3,2)</f>
        <v>-62299.6</v>
      </c>
      <c r="C31" s="16">
        <f aca="true" t="shared" si="8" ref="C31:N31">ROUND((-C9)*$G$3,2)</f>
        <v>-66827.2</v>
      </c>
      <c r="D31" s="16">
        <f t="shared" si="8"/>
        <v>-44580.8</v>
      </c>
      <c r="E31" s="16">
        <f t="shared" si="8"/>
        <v>-9666.8</v>
      </c>
      <c r="F31" s="16">
        <f t="shared" si="8"/>
        <v>-32762.4</v>
      </c>
      <c r="G31" s="16">
        <f t="shared" si="8"/>
        <v>-55739.2</v>
      </c>
      <c r="H31" s="16">
        <f t="shared" si="8"/>
        <v>-8087.2</v>
      </c>
      <c r="I31" s="16">
        <f t="shared" si="8"/>
        <v>-70259.2</v>
      </c>
      <c r="J31" s="16">
        <f t="shared" si="8"/>
        <v>-50234.8</v>
      </c>
      <c r="K31" s="16">
        <f t="shared" si="8"/>
        <v>-39419.6</v>
      </c>
      <c r="L31" s="16">
        <f t="shared" si="8"/>
        <v>-31671.2</v>
      </c>
      <c r="M31" s="16">
        <f t="shared" si="8"/>
        <v>-26518.8</v>
      </c>
      <c r="N31" s="16">
        <f t="shared" si="8"/>
        <v>-19192.8</v>
      </c>
      <c r="O31" s="32">
        <f aca="true" t="shared" si="9" ref="O31:O50">SUM(B31:N31)</f>
        <v>-517259.5999999999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-5613.74</v>
      </c>
      <c r="C32" s="31">
        <f aca="true" t="shared" si="10" ref="C32:O32">SUM(C33:C43)</f>
        <v>-4200.31</v>
      </c>
      <c r="D32" s="31">
        <f t="shared" si="10"/>
        <v>203493.08</v>
      </c>
      <c r="E32" s="31">
        <f t="shared" si="10"/>
        <v>-1120.08</v>
      </c>
      <c r="F32" s="31">
        <f t="shared" si="10"/>
        <v>-3706.94</v>
      </c>
      <c r="G32" s="31">
        <f t="shared" si="10"/>
        <v>-5413.73</v>
      </c>
      <c r="H32" s="31">
        <f t="shared" si="10"/>
        <v>44026.6</v>
      </c>
      <c r="I32" s="31">
        <f t="shared" si="10"/>
        <v>-4253.64</v>
      </c>
      <c r="J32" s="31">
        <f t="shared" si="10"/>
        <v>-3746.94</v>
      </c>
      <c r="K32" s="31">
        <f t="shared" si="10"/>
        <v>283226.32</v>
      </c>
      <c r="L32" s="31">
        <f t="shared" si="10"/>
        <v>243193.02</v>
      </c>
      <c r="M32" s="31">
        <f t="shared" si="10"/>
        <v>-2453.51</v>
      </c>
      <c r="N32" s="31">
        <f t="shared" si="10"/>
        <v>-1306.77</v>
      </c>
      <c r="O32" s="31">
        <f t="shared" si="10"/>
        <v>742123.36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828000</v>
      </c>
      <c r="E38" s="33">
        <v>0</v>
      </c>
      <c r="F38" s="33">
        <v>0</v>
      </c>
      <c r="G38" s="33">
        <v>0</v>
      </c>
      <c r="H38" s="33">
        <v>45000</v>
      </c>
      <c r="I38" s="33">
        <v>0</v>
      </c>
      <c r="J38" s="33">
        <v>0</v>
      </c>
      <c r="K38" s="33">
        <v>1188000</v>
      </c>
      <c r="L38" s="33">
        <v>1071000</v>
      </c>
      <c r="M38" s="33">
        <v>0</v>
      </c>
      <c r="N38" s="33">
        <v>0</v>
      </c>
      <c r="O38" s="33">
        <f t="shared" si="9"/>
        <v>3132000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-2344500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-5613.74</v>
      </c>
      <c r="C41" s="33">
        <v>-4200.31</v>
      </c>
      <c r="D41" s="33">
        <v>-3506.92</v>
      </c>
      <c r="E41" s="33">
        <v>-1120.08</v>
      </c>
      <c r="F41" s="33">
        <v>-3706.94</v>
      </c>
      <c r="G41" s="33">
        <v>-5413.73</v>
      </c>
      <c r="H41" s="33">
        <v>-973.4</v>
      </c>
      <c r="I41" s="33">
        <v>-4253.64</v>
      </c>
      <c r="J41" s="33">
        <v>-3746.94</v>
      </c>
      <c r="K41" s="33">
        <v>-4773.68</v>
      </c>
      <c r="L41" s="33">
        <v>-4306.98</v>
      </c>
      <c r="M41" s="33">
        <v>-2453.51</v>
      </c>
      <c r="N41" s="33">
        <v>-1306.77</v>
      </c>
      <c r="O41" s="33">
        <f t="shared" si="9"/>
        <v>-45376.64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-1133.89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-1133.89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 s="43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1285001.6799999997</v>
      </c>
      <c r="C48" s="36">
        <f t="shared" si="11"/>
        <v>923881.7799999998</v>
      </c>
      <c r="D48" s="36">
        <f t="shared" si="11"/>
        <v>999708.81</v>
      </c>
      <c r="E48" s="36">
        <f t="shared" si="11"/>
        <v>254956.22000000003</v>
      </c>
      <c r="F48" s="36">
        <f t="shared" si="11"/>
        <v>845717.8</v>
      </c>
      <c r="G48" s="36">
        <f t="shared" si="11"/>
        <v>1230829.32</v>
      </c>
      <c r="H48" s="36">
        <f t="shared" si="11"/>
        <v>268868.08999999997</v>
      </c>
      <c r="I48" s="36">
        <f t="shared" si="11"/>
        <v>948138.4600000001</v>
      </c>
      <c r="J48" s="36">
        <f t="shared" si="11"/>
        <v>836658.96</v>
      </c>
      <c r="K48" s="36">
        <f t="shared" si="11"/>
        <v>1384382.06</v>
      </c>
      <c r="L48" s="36">
        <f t="shared" si="11"/>
        <v>1245843.44</v>
      </c>
      <c r="M48" s="36">
        <f t="shared" si="11"/>
        <v>564601.49</v>
      </c>
      <c r="N48" s="36">
        <f t="shared" si="11"/>
        <v>287444.22</v>
      </c>
      <c r="O48" s="36">
        <f>SUM(B48:N48)</f>
        <v>11076032.33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1285001.68</v>
      </c>
      <c r="C54" s="51">
        <f t="shared" si="12"/>
        <v>923881.78</v>
      </c>
      <c r="D54" s="51">
        <f t="shared" si="12"/>
        <v>999708.8</v>
      </c>
      <c r="E54" s="51">
        <f t="shared" si="12"/>
        <v>254956.22</v>
      </c>
      <c r="F54" s="51">
        <f t="shared" si="12"/>
        <v>845717.79</v>
      </c>
      <c r="G54" s="51">
        <f t="shared" si="12"/>
        <v>1230829.32</v>
      </c>
      <c r="H54" s="51">
        <f t="shared" si="12"/>
        <v>268868.09</v>
      </c>
      <c r="I54" s="51">
        <f t="shared" si="12"/>
        <v>948138.45</v>
      </c>
      <c r="J54" s="51">
        <f t="shared" si="12"/>
        <v>836658.97</v>
      </c>
      <c r="K54" s="51">
        <f t="shared" si="12"/>
        <v>1384382.07</v>
      </c>
      <c r="L54" s="51">
        <f t="shared" si="12"/>
        <v>1245843.43</v>
      </c>
      <c r="M54" s="51">
        <f t="shared" si="12"/>
        <v>564601.49</v>
      </c>
      <c r="N54" s="51">
        <f t="shared" si="12"/>
        <v>287444.21</v>
      </c>
      <c r="O54" s="36">
        <f t="shared" si="12"/>
        <v>11076032.300000003</v>
      </c>
      <c r="Q54"/>
    </row>
    <row r="55" spans="1:18" ht="18.75" customHeight="1">
      <c r="A55" s="26" t="s">
        <v>54</v>
      </c>
      <c r="B55" s="51">
        <v>1048529.5</v>
      </c>
      <c r="C55" s="51">
        <v>657015.47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1705544.97</v>
      </c>
      <c r="P55"/>
      <c r="Q55"/>
      <c r="R55" s="43"/>
    </row>
    <row r="56" spans="1:16" ht="18.75" customHeight="1">
      <c r="A56" s="26" t="s">
        <v>55</v>
      </c>
      <c r="B56" s="51">
        <v>236472.18</v>
      </c>
      <c r="C56" s="51">
        <v>266866.31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503338.49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999708.8</v>
      </c>
      <c r="E57" s="52">
        <v>0</v>
      </c>
      <c r="F57" s="52">
        <v>0</v>
      </c>
      <c r="G57" s="52">
        <v>0</v>
      </c>
      <c r="H57" s="51">
        <v>268868.09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1268576.8900000001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254956.22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254956.22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845717.79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845717.79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1230829.32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1230829.32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948138.45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948138.45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836658.97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836658.97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1384382.07</v>
      </c>
      <c r="L63" s="31">
        <v>1245843.43</v>
      </c>
      <c r="M63" s="52">
        <v>0</v>
      </c>
      <c r="N63" s="52">
        <v>0</v>
      </c>
      <c r="O63" s="36">
        <f t="shared" si="13"/>
        <v>2630225.5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564601.49</v>
      </c>
      <c r="N64" s="52">
        <v>0</v>
      </c>
      <c r="O64" s="36">
        <f t="shared" si="13"/>
        <v>564601.49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287444.21</v>
      </c>
      <c r="O65" s="55">
        <f t="shared" si="13"/>
        <v>287444.21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2022-05-04T14:32:37Z</dcterms:modified>
  <cp:category/>
  <cp:version/>
  <cp:contentType/>
  <cp:contentStatus/>
</cp:coreProperties>
</file>