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<sst xmlns="http://schemas.openxmlformats.org/spreadsheetml/2006/main" count="83" uniqueCount="80">
  <si>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</si>
  <si>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</si>
  <si>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</si>
  <si>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</si>
  <si>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</si>
  <si>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</si>
  <si>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</si>
  <si>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</si>
  <si>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</si>
  <si>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</si>
  <si>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</si>
  <si>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</si>
  <si>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</si>
  <si>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</si>
  <si>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</si>
  <si>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</si>
  <si>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</si>
  <si>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</si>
  <si>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</si>
  <si>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</si>
  <si>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</si>
  <si>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</si>
  <si>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</si>
  <si>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</si>
  <si>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</si>
  <si>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</si>
  <si>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</si>
  <si>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</si>
  <si>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</si>
  <si>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</si>
  <si>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</si>
  <si>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</si>
  <si>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</si>
  <si>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</si>
  <si>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</si>
  <si>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</si>
  <si>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</si>
  <si>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</si>
  <si>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</si>
  <si>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</si>
  <si>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</si>
  <si>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</si>
  <si>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</si>
  <si>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</si>
  <si>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</si>
  <si>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</si>
  <si>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</si>
  <si>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</si>
  <si>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</si>
  <si>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</si>
  <si>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</si>
  <si>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</si>
  <si>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</si>
  <si>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</si>
  <si>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</si>
  <si>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</si>
  <si>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</si>
  <si>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</si>
  <si>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</si>
  <si>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</si>
  <si>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</si>
  <si>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</si>
  <si>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</si>
  <si>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</si>
  <si>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</si>
  <si>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</si>
  <si>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26/04/22 - VENCIMENTO 03/05/22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</si>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</sst>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390894</v>
      </c>
      <c r="C7" s="9">
        <f t="shared" si="0"/>
        <v>282775</v>
      </c>
      <c r="D7" s="9">
        <f t="shared" si="0"/>
        <v>272607</v>
      </c>
      <c r="E7" s="9">
        <f t="shared" si="0"/>
        <v>66939</v>
      </c>
      <c r="F7" s="9">
        <f t="shared" si="0"/>
        <v>231327</v>
      </c>
      <c r="G7" s="9">
        <f t="shared" si="0"/>
        <v>374097</v>
      </c>
      <c r="H7" s="9">
        <f t="shared" si="0"/>
        <v>41156</v>
      </c>
      <c r="I7" s="9">
        <f t="shared" si="0"/>
        <v>288996</v>
      </c>
      <c r="J7" s="9">
        <f t="shared" si="0"/>
        <v>238324</v>
      </c>
      <c r="K7" s="9">
        <f t="shared" si="0"/>
        <v>361857</v>
      </c>
      <c r="L7" s="9">
        <f t="shared" si="0"/>
        <v>267818</v>
      </c>
      <c r="M7" s="9">
        <f t="shared" si="0"/>
        <v>133079</v>
      </c>
      <c r="N7" s="9">
        <f t="shared" si="0"/>
        <v>84081</v>
      </c>
      <c r="O7" s="9">
        <f t="shared" si="0"/>
        <v>3033950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13986</v>
      </c>
      <c r="C8" s="11">
        <f t="shared" si="1"/>
        <v>15297</v>
      </c>
      <c r="D8" s="11">
        <f t="shared" si="1"/>
        <v>10408</v>
      </c>
      <c r="E8" s="11">
        <f t="shared" si="1"/>
        <v>2280</v>
      </c>
      <c r="F8" s="11">
        <f t="shared" si="1"/>
        <v>8168</v>
      </c>
      <c r="G8" s="11">
        <f t="shared" si="1"/>
        <v>12830</v>
      </c>
      <c r="H8" s="11">
        <f t="shared" si="1"/>
        <v>1902</v>
      </c>
      <c r="I8" s="11">
        <f t="shared" si="1"/>
        <v>16374</v>
      </c>
      <c r="J8" s="11">
        <f t="shared" si="1"/>
        <v>11717</v>
      </c>
      <c r="K8" s="11">
        <f t="shared" si="1"/>
        <v>9357</v>
      </c>
      <c r="L8" s="11">
        <f t="shared" si="1"/>
        <v>7368</v>
      </c>
      <c r="M8" s="11">
        <f t="shared" si="1"/>
        <v>6150</v>
      </c>
      <c r="N8" s="11">
        <f t="shared" si="1"/>
        <v>4601</v>
      </c>
      <c r="O8" s="11">
        <f t="shared" si="1"/>
        <v>120438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13986</v>
      </c>
      <c r="C9" s="11">
        <v>15297</v>
      </c>
      <c r="D9" s="11">
        <v>10408</v>
      </c>
      <c r="E9" s="11">
        <v>2280</v>
      </c>
      <c r="F9" s="11">
        <v>8168</v>
      </c>
      <c r="G9" s="11">
        <v>12830</v>
      </c>
      <c r="H9" s="11">
        <v>1902</v>
      </c>
      <c r="I9" s="11">
        <v>16372</v>
      </c>
      <c r="J9" s="11">
        <v>11717</v>
      </c>
      <c r="K9" s="11">
        <v>9347</v>
      </c>
      <c r="L9" s="11">
        <v>7367</v>
      </c>
      <c r="M9" s="11">
        <v>6140</v>
      </c>
      <c r="N9" s="11">
        <v>4583</v>
      </c>
      <c r="O9" s="11">
        <f>SUM(B9:N9)</f>
        <v>120397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10</v>
      </c>
      <c r="L10" s="13">
        <v>1</v>
      </c>
      <c r="M10" s="13">
        <v>10</v>
      </c>
      <c r="N10" s="13">
        <v>18</v>
      </c>
      <c r="O10" s="11">
        <f>SUM(B10:N10)</f>
        <v>41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376908</v>
      </c>
      <c r="C11" s="13">
        <v>267478</v>
      </c>
      <c r="D11" s="13">
        <v>262199</v>
      </c>
      <c r="E11" s="13">
        <v>64659</v>
      </c>
      <c r="F11" s="13">
        <v>223159</v>
      </c>
      <c r="G11" s="13">
        <v>361267</v>
      </c>
      <c r="H11" s="13">
        <v>39254</v>
      </c>
      <c r="I11" s="13">
        <v>272622</v>
      </c>
      <c r="J11" s="13">
        <v>226607</v>
      </c>
      <c r="K11" s="13">
        <v>352500</v>
      </c>
      <c r="L11" s="13">
        <v>260450</v>
      </c>
      <c r="M11" s="13">
        <v>126929</v>
      </c>
      <c r="N11" s="13">
        <v>79480</v>
      </c>
      <c r="O11" s="11">
        <f>SUM(B11:N11)</f>
        <v>2913512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1.215474148398627</v>
      </c>
      <c r="C16" s="19">
        <v>1.224443801772854</v>
      </c>
      <c r="D16" s="19">
        <v>1.228604988242565</v>
      </c>
      <c r="E16" s="19">
        <v>0.923045583953413</v>
      </c>
      <c r="F16" s="19">
        <v>1.339045871583992</v>
      </c>
      <c r="G16" s="19">
        <v>1.437471054752252</v>
      </c>
      <c r="H16" s="19">
        <v>1.768147143400067</v>
      </c>
      <c r="I16" s="19">
        <v>1.232043761224263</v>
      </c>
      <c r="J16" s="19">
        <v>1.309578101361124</v>
      </c>
      <c r="K16" s="19">
        <v>1.145868665530396</v>
      </c>
      <c r="L16" s="19">
        <v>1.225564217877371</v>
      </c>
      <c r="M16" s="19">
        <v>1.221044208685216</v>
      </c>
      <c r="N16" s="19">
        <v>1.128971100811893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O18">SUM(B19:B27)</f>
        <v>1350049.8599999999</v>
      </c>
      <c r="C18" s="24">
        <f t="shared" si="2"/>
        <v>994628.5099999999</v>
      </c>
      <c r="D18" s="24">
        <f t="shared" si="2"/>
        <v>833565.3200000001</v>
      </c>
      <c r="E18" s="24">
        <f t="shared" si="2"/>
        <v>268509.22</v>
      </c>
      <c r="F18" s="24">
        <f t="shared" si="2"/>
        <v>891825.8299999998</v>
      </c>
      <c r="G18" s="24">
        <f t="shared" si="2"/>
        <v>1294758.45</v>
      </c>
      <c r="H18" s="24">
        <f t="shared" si="2"/>
        <v>229468.73999999996</v>
      </c>
      <c r="I18" s="24">
        <f t="shared" si="2"/>
        <v>1022101.6399999999</v>
      </c>
      <c r="J18" s="24">
        <f t="shared" si="2"/>
        <v>887697.5099999999</v>
      </c>
      <c r="K18" s="24">
        <f t="shared" si="2"/>
        <v>1139414.56</v>
      </c>
      <c r="L18" s="24">
        <f t="shared" si="2"/>
        <v>1032007.83</v>
      </c>
      <c r="M18" s="24">
        <f t="shared" si="2"/>
        <v>592026.52</v>
      </c>
      <c r="N18" s="24">
        <f t="shared" si="2"/>
        <v>307696.54999999993</v>
      </c>
      <c r="O18" s="24">
        <f t="shared" si="2"/>
        <v>10843750.539999997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1020350.61</v>
      </c>
      <c r="C19" s="30">
        <f t="shared" si="3"/>
        <v>762531.07</v>
      </c>
      <c r="D19" s="30">
        <f t="shared" si="3"/>
        <v>644688.29</v>
      </c>
      <c r="E19" s="30">
        <f t="shared" si="3"/>
        <v>270440.25</v>
      </c>
      <c r="F19" s="30">
        <f t="shared" si="3"/>
        <v>634113.57</v>
      </c>
      <c r="G19" s="30">
        <f t="shared" si="3"/>
        <v>843738.37</v>
      </c>
      <c r="H19" s="30">
        <f t="shared" si="3"/>
        <v>124628.6</v>
      </c>
      <c r="I19" s="30">
        <f t="shared" si="3"/>
        <v>773815.69</v>
      </c>
      <c r="J19" s="30">
        <f t="shared" si="3"/>
        <v>641830.36</v>
      </c>
      <c r="K19" s="30">
        <f t="shared" si="3"/>
        <v>921179.36</v>
      </c>
      <c r="L19" s="30">
        <f t="shared" si="3"/>
        <v>776270.47</v>
      </c>
      <c r="M19" s="30">
        <f t="shared" si="3"/>
        <v>445109.33</v>
      </c>
      <c r="N19" s="30">
        <f t="shared" si="3"/>
        <v>254025.52</v>
      </c>
      <c r="O19" s="30">
        <f>SUM(B19:N19)</f>
        <v>8112721.489999999</v>
      </c>
    </row>
    <row r="20" spans="1:23" ht="18.75" customHeight="1">
      <c r="A20" s="26" t="s">
        <v>35</v>
      </c>
      <c r="B20" s="30">
        <f>IF(B16&lt;&gt;0,ROUND((B16-1)*B19,2),0)</f>
        <v>219859.18</v>
      </c>
      <c r="C20" s="30">
        <f aca="true" t="shared" si="4" ref="C20:N20">IF(C16&lt;&gt;0,ROUND((C16-1)*C19,2),0)</f>
        <v>171145.37</v>
      </c>
      <c r="D20" s="30">
        <f t="shared" si="4"/>
        <v>147378.96</v>
      </c>
      <c r="E20" s="30">
        <f t="shared" si="4"/>
        <v>-20811.57</v>
      </c>
      <c r="F20" s="30">
        <f t="shared" si="4"/>
        <v>214993.59</v>
      </c>
      <c r="G20" s="30">
        <f t="shared" si="4"/>
        <v>369111.11</v>
      </c>
      <c r="H20" s="30">
        <f t="shared" si="4"/>
        <v>95733.1</v>
      </c>
      <c r="I20" s="30">
        <f t="shared" si="4"/>
        <v>179559.1</v>
      </c>
      <c r="J20" s="30">
        <f t="shared" si="4"/>
        <v>198696.62</v>
      </c>
      <c r="K20" s="30">
        <f t="shared" si="4"/>
        <v>134371.2</v>
      </c>
      <c r="L20" s="30">
        <f t="shared" si="4"/>
        <v>175098.84</v>
      </c>
      <c r="M20" s="30">
        <f t="shared" si="4"/>
        <v>98388.84</v>
      </c>
      <c r="N20" s="30">
        <f t="shared" si="4"/>
        <v>32761.95</v>
      </c>
      <c r="O20" s="30">
        <f aca="true" t="shared" si="5" ref="O19:O27">SUM(B20:N20)</f>
        <v>2016286.2900000005</v>
      </c>
      <c r="W20" s="62"/>
    </row>
    <row r="21" spans="1:15" ht="18.75" customHeight="1">
      <c r="A21" s="26" t="s">
        <v>36</v>
      </c>
      <c r="B21" s="30">
        <v>52401</v>
      </c>
      <c r="C21" s="30">
        <v>35404.54</v>
      </c>
      <c r="D21" s="30">
        <v>20893.88</v>
      </c>
      <c r="E21" s="30">
        <v>9254.11</v>
      </c>
      <c r="F21" s="30">
        <v>26228.72</v>
      </c>
      <c r="G21" s="30">
        <v>41836.06</v>
      </c>
      <c r="H21" s="30">
        <v>3823.8</v>
      </c>
      <c r="I21" s="30">
        <v>29665.96</v>
      </c>
      <c r="J21" s="30">
        <v>30365.71</v>
      </c>
      <c r="K21" s="30">
        <v>44887.94</v>
      </c>
      <c r="L21" s="30">
        <v>41970.86</v>
      </c>
      <c r="M21" s="30">
        <v>20645.24</v>
      </c>
      <c r="N21" s="30">
        <v>11445.94</v>
      </c>
      <c r="O21" s="30">
        <f t="shared" si="5"/>
        <v>368823.75999999995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1009.55</v>
      </c>
      <c r="C24" s="30">
        <v>757.76</v>
      </c>
      <c r="D24" s="30">
        <v>625.87</v>
      </c>
      <c r="E24" s="30">
        <v>203.83</v>
      </c>
      <c r="F24" s="30">
        <v>673.83</v>
      </c>
      <c r="G24" s="30">
        <v>978.38</v>
      </c>
      <c r="H24" s="30">
        <v>172.65</v>
      </c>
      <c r="I24" s="30">
        <v>767.36</v>
      </c>
      <c r="J24" s="30">
        <v>673.83</v>
      </c>
      <c r="K24" s="30">
        <v>858.48</v>
      </c>
      <c r="L24" s="30">
        <v>774.55</v>
      </c>
      <c r="M24" s="30">
        <v>441.23</v>
      </c>
      <c r="N24" s="30">
        <v>232.6</v>
      </c>
      <c r="O24" s="30">
        <f t="shared" si="5"/>
        <v>8169.92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</v>
      </c>
      <c r="D25" s="30">
        <v>573.75</v>
      </c>
      <c r="E25" s="30">
        <v>175.24</v>
      </c>
      <c r="F25" s="30">
        <v>577.34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375.71</v>
      </c>
      <c r="N25" s="30">
        <v>196.86</v>
      </c>
      <c r="O25" s="30">
        <f t="shared" si="5"/>
        <v>6978.759999999999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>SUM(B26:N26)</f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-67152.14</v>
      </c>
      <c r="C29" s="30">
        <f>+C30+C32+C45+C46+C49-C50</f>
        <v>-71520.44</v>
      </c>
      <c r="D29" s="30">
        <f t="shared" si="6"/>
        <v>607724.55</v>
      </c>
      <c r="E29" s="30">
        <f t="shared" si="6"/>
        <v>-11165.42</v>
      </c>
      <c r="F29" s="30">
        <f t="shared" si="6"/>
        <v>-39686.14</v>
      </c>
      <c r="G29" s="30">
        <f t="shared" si="6"/>
        <v>-61892.4</v>
      </c>
      <c r="H29" s="30">
        <f t="shared" si="6"/>
        <v>-10439.8</v>
      </c>
      <c r="I29" s="30">
        <f t="shared" si="6"/>
        <v>-76303.78</v>
      </c>
      <c r="J29" s="30">
        <f t="shared" si="6"/>
        <v>-55301.740000000005</v>
      </c>
      <c r="K29" s="30">
        <f t="shared" si="6"/>
        <v>926099.5199999999</v>
      </c>
      <c r="L29" s="30">
        <f t="shared" si="6"/>
        <v>854278.22</v>
      </c>
      <c r="M29" s="30">
        <f t="shared" si="6"/>
        <v>-29469.510000000002</v>
      </c>
      <c r="N29" s="30">
        <f t="shared" si="6"/>
        <v>-21458.620000000003</v>
      </c>
      <c r="O29" s="30">
        <f t="shared" si="6"/>
        <v>1943712.3</v>
      </c>
    </row>
    <row r="30" spans="1:15" ht="18.75" customHeight="1">
      <c r="A30" s="26" t="s">
        <v>40</v>
      </c>
      <c r="B30" s="31">
        <f>+B31</f>
        <v>-61538.4</v>
      </c>
      <c r="C30" s="31">
        <f>+C31</f>
        <v>-67306.8</v>
      </c>
      <c r="D30" s="31">
        <f aca="true" t="shared" si="7" ref="D30:O30">+D31</f>
        <v>-45795.2</v>
      </c>
      <c r="E30" s="31">
        <f t="shared" si="7"/>
        <v>-10032</v>
      </c>
      <c r="F30" s="31">
        <f t="shared" si="7"/>
        <v>-35939.2</v>
      </c>
      <c r="G30" s="31">
        <f t="shared" si="7"/>
        <v>-56452</v>
      </c>
      <c r="H30" s="31">
        <f t="shared" si="7"/>
        <v>-8368.8</v>
      </c>
      <c r="I30" s="31">
        <f t="shared" si="7"/>
        <v>-72036.8</v>
      </c>
      <c r="J30" s="31">
        <f t="shared" si="7"/>
        <v>-51554.8</v>
      </c>
      <c r="K30" s="31">
        <f t="shared" si="7"/>
        <v>-41126.8</v>
      </c>
      <c r="L30" s="31">
        <f t="shared" si="7"/>
        <v>-32414.8</v>
      </c>
      <c r="M30" s="31">
        <f t="shared" si="7"/>
        <v>-27016</v>
      </c>
      <c r="N30" s="31">
        <f t="shared" si="7"/>
        <v>-20165.2</v>
      </c>
      <c r="O30" s="31">
        <f t="shared" si="7"/>
        <v>-529746.7999999999</v>
      </c>
    </row>
    <row r="31" spans="1:26" ht="18.75" customHeight="1">
      <c r="A31" s="27" t="s">
        <v>41</v>
      </c>
      <c r="B31" s="16">
        <f>ROUND((-B9)*$G$3,2)</f>
        <v>-61538.4</v>
      </c>
      <c r="C31" s="16">
        <f aca="true" t="shared" si="8" ref="C31:N31">ROUND((-C9)*$G$3,2)</f>
        <v>-67306.8</v>
      </c>
      <c r="D31" s="16">
        <f t="shared" si="8"/>
        <v>-45795.2</v>
      </c>
      <c r="E31" s="16">
        <f t="shared" si="8"/>
        <v>-10032</v>
      </c>
      <c r="F31" s="16">
        <f t="shared" si="8"/>
        <v>-35939.2</v>
      </c>
      <c r="G31" s="16">
        <f t="shared" si="8"/>
        <v>-56452</v>
      </c>
      <c r="H31" s="16">
        <f t="shared" si="8"/>
        <v>-8368.8</v>
      </c>
      <c r="I31" s="16">
        <f t="shared" si="8"/>
        <v>-72036.8</v>
      </c>
      <c r="J31" s="16">
        <f t="shared" si="8"/>
        <v>-51554.8</v>
      </c>
      <c r="K31" s="16">
        <f t="shared" si="8"/>
        <v>-41126.8</v>
      </c>
      <c r="L31" s="16">
        <f t="shared" si="8"/>
        <v>-32414.8</v>
      </c>
      <c r="M31" s="16">
        <f t="shared" si="8"/>
        <v>-27016</v>
      </c>
      <c r="N31" s="16">
        <f t="shared" si="8"/>
        <v>-20165.2</v>
      </c>
      <c r="O31" s="32">
        <f aca="true" t="shared" si="9" ref="O31:O50">SUM(B31:N31)</f>
        <v>-529746.7999999999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-5613.74</v>
      </c>
      <c r="C32" s="31">
        <f aca="true" t="shared" si="10" ref="C32:O32">SUM(C33:C43)</f>
        <v>-4213.64</v>
      </c>
      <c r="D32" s="31">
        <f t="shared" si="10"/>
        <v>653519.75</v>
      </c>
      <c r="E32" s="31">
        <f t="shared" si="10"/>
        <v>-1133.42</v>
      </c>
      <c r="F32" s="31">
        <f t="shared" si="10"/>
        <v>-3746.94</v>
      </c>
      <c r="G32" s="31">
        <f t="shared" si="10"/>
        <v>-5440.4</v>
      </c>
      <c r="H32" s="31">
        <f t="shared" si="10"/>
        <v>-960.07</v>
      </c>
      <c r="I32" s="31">
        <f t="shared" si="10"/>
        <v>-4266.98</v>
      </c>
      <c r="J32" s="31">
        <f t="shared" si="10"/>
        <v>-3746.94</v>
      </c>
      <c r="K32" s="31">
        <f t="shared" si="10"/>
        <v>967226.32</v>
      </c>
      <c r="L32" s="31">
        <f t="shared" si="10"/>
        <v>886693.02</v>
      </c>
      <c r="M32" s="31">
        <f t="shared" si="10"/>
        <v>-2453.51</v>
      </c>
      <c r="N32" s="31">
        <f t="shared" si="10"/>
        <v>-1293.42</v>
      </c>
      <c r="O32" s="31">
        <f t="shared" si="10"/>
        <v>2474570.03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1278000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1872000</v>
      </c>
      <c r="L38" s="33">
        <v>1714500</v>
      </c>
      <c r="M38" s="33">
        <v>0</v>
      </c>
      <c r="N38" s="33">
        <v>0</v>
      </c>
      <c r="O38" s="33">
        <f t="shared" si="9"/>
        <v>4864500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-621000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-2344500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-5613.74</v>
      </c>
      <c r="C41" s="33">
        <v>-4213.64</v>
      </c>
      <c r="D41" s="33">
        <v>-3480.25</v>
      </c>
      <c r="E41" s="33">
        <v>-1133.42</v>
      </c>
      <c r="F41" s="33">
        <v>-3746.94</v>
      </c>
      <c r="G41" s="33">
        <v>-5440.4</v>
      </c>
      <c r="H41" s="33">
        <v>-960.07</v>
      </c>
      <c r="I41" s="33">
        <v>-4266.98</v>
      </c>
      <c r="J41" s="33">
        <v>-3746.94</v>
      </c>
      <c r="K41" s="33">
        <v>-4773.68</v>
      </c>
      <c r="L41" s="33">
        <v>-4306.98</v>
      </c>
      <c r="M41" s="33">
        <v>-2453.51</v>
      </c>
      <c r="N41" s="33">
        <v>-1293.42</v>
      </c>
      <c r="O41" s="33">
        <f t="shared" si="9"/>
        <v>-45429.969999999994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-1110.93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-1110.93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1282897.72</v>
      </c>
      <c r="C48" s="36">
        <f t="shared" si="11"/>
        <v>923108.0699999998</v>
      </c>
      <c r="D48" s="36">
        <f t="shared" si="11"/>
        <v>1441289.87</v>
      </c>
      <c r="E48" s="36">
        <f t="shared" si="11"/>
        <v>257343.79999999996</v>
      </c>
      <c r="F48" s="36">
        <f t="shared" si="11"/>
        <v>852139.6899999998</v>
      </c>
      <c r="G48" s="36">
        <f t="shared" si="11"/>
        <v>1232866.05</v>
      </c>
      <c r="H48" s="36">
        <f t="shared" si="11"/>
        <v>219028.93999999997</v>
      </c>
      <c r="I48" s="36">
        <f t="shared" si="11"/>
        <v>945797.8599999999</v>
      </c>
      <c r="J48" s="36">
        <f t="shared" si="11"/>
        <v>832395.7699999999</v>
      </c>
      <c r="K48" s="36">
        <f t="shared" si="11"/>
        <v>2065514.08</v>
      </c>
      <c r="L48" s="36">
        <f t="shared" si="11"/>
        <v>1886286.0499999998</v>
      </c>
      <c r="M48" s="36">
        <f t="shared" si="11"/>
        <v>562557.01</v>
      </c>
      <c r="N48" s="36">
        <f t="shared" si="11"/>
        <v>286237.92999999993</v>
      </c>
      <c r="O48" s="36">
        <f>SUM(B48:N48)</f>
        <v>12787462.839999998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21" customHeight="1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1282897.72</v>
      </c>
      <c r="C54" s="51">
        <f t="shared" si="12"/>
        <v>923108.0700000001</v>
      </c>
      <c r="D54" s="51">
        <f t="shared" si="12"/>
        <v>1441289.88</v>
      </c>
      <c r="E54" s="51">
        <f t="shared" si="12"/>
        <v>257343.8</v>
      </c>
      <c r="F54" s="51">
        <f t="shared" si="12"/>
        <v>852139.69</v>
      </c>
      <c r="G54" s="51">
        <f t="shared" si="12"/>
        <v>1232866.06</v>
      </c>
      <c r="H54" s="51">
        <f t="shared" si="12"/>
        <v>219028.95</v>
      </c>
      <c r="I54" s="51">
        <f t="shared" si="12"/>
        <v>945797.87</v>
      </c>
      <c r="J54" s="51">
        <f t="shared" si="12"/>
        <v>832395.78</v>
      </c>
      <c r="K54" s="51">
        <f t="shared" si="12"/>
        <v>2065514.09</v>
      </c>
      <c r="L54" s="51">
        <f t="shared" si="12"/>
        <v>1886286.05</v>
      </c>
      <c r="M54" s="51">
        <f t="shared" si="12"/>
        <v>562557.01</v>
      </c>
      <c r="N54" s="51">
        <f t="shared" si="12"/>
        <v>286237.93</v>
      </c>
      <c r="O54" s="36">
        <f t="shared" si="12"/>
        <v>12787462.9</v>
      </c>
      <c r="Q54"/>
    </row>
    <row r="55" spans="1:18" ht="18.75" customHeight="1">
      <c r="A55" s="26" t="s">
        <v>54</v>
      </c>
      <c r="B55" s="51">
        <v>1046829.08</v>
      </c>
      <c r="C55" s="51">
        <v>656470.39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1703299.47</v>
      </c>
      <c r="P55"/>
      <c r="Q55"/>
      <c r="R55" s="43"/>
    </row>
    <row r="56" spans="1:16" ht="18.75" customHeight="1">
      <c r="A56" s="26" t="s">
        <v>55</v>
      </c>
      <c r="B56" s="51">
        <v>236068.64</v>
      </c>
      <c r="C56" s="51">
        <v>266637.68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502706.32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1441289.88</v>
      </c>
      <c r="E57" s="52">
        <v>0</v>
      </c>
      <c r="F57" s="52">
        <v>0</v>
      </c>
      <c r="G57" s="52">
        <v>0</v>
      </c>
      <c r="H57" s="51">
        <v>219028.95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1660318.8299999998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257343.8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257343.8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852139.69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852139.69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1232866.06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1232866.06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945797.87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945797.87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832395.78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832395.78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2065514.09</v>
      </c>
      <c r="L63" s="31">
        <v>1886286.05</v>
      </c>
      <c r="M63" s="52">
        <v>0</v>
      </c>
      <c r="N63" s="52">
        <v>0</v>
      </c>
      <c r="O63" s="36">
        <f t="shared" si="13"/>
        <v>3951800.14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562557.01</v>
      </c>
      <c r="N64" s="52">
        <v>0</v>
      </c>
      <c r="O64" s="36">
        <f t="shared" si="13"/>
        <v>562557.01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286237.93</v>
      </c>
      <c r="O65" s="55">
        <f t="shared" si="13"/>
        <v>286237.93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2022-05-02T17:44:38Z</dcterms:modified>
  <cp:category/>
  <cp:version/>
  <cp:contentType/>
  <cp:contentStatus/>
</cp:coreProperties>
</file>