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<sst xmlns="http://schemas.openxmlformats.org/spreadsheetml/2006/main" count="83" uniqueCount="80">
  <si>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</si>
  <si>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</si>
  <si>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</si>
  <si>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</si>
  <si>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</si>
  <si>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</si>
  <si>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</si>
  <si>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</si>
  <si>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</si>
  <si>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</si>
  <si>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</si>
  <si>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</si>
  <si>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</si>
  <si>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</si>
  <si>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</si>
  <si>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</si>
  <si>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</si>
  <si>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</si>
  <si>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</si>
  <si>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</si>
  <si>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</si>
  <si>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</si>
  <si>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</si>
  <si>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</si>
  <si>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</si>
  <si>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</si>
  <si>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</si>
  <si>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</si>
  <si>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</si>
  <si>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</si>
  <si>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</si>
  <si>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</si>
  <si>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</si>
  <si>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</si>
  <si>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</si>
  <si>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</si>
  <si>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</si>
  <si>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</si>
  <si>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</si>
  <si>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</si>
  <si>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</si>
  <si>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</si>
  <si>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</si>
  <si>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</si>
  <si>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</si>
  <si>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</si>
  <si>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</si>
  <si>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</si>
  <si>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</si>
  <si>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</si>
  <si>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</si>
  <si>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</si>
  <si>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</si>
  <si>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</si>
  <si>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</si>
  <si>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</si>
  <si>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</si>
  <si>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</si>
  <si>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</si>
  <si>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</si>
  <si>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</si>
  <si>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</si>
  <si>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</si>
  <si>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</si>
  <si>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</si>
  <si>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</si>
  <si>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12/04/22 - VENCIMENTO 20/04/22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</si>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</sst>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401343</v>
      </c>
      <c r="C7" s="9">
        <f t="shared" si="0"/>
        <v>285355</v>
      </c>
      <c r="D7" s="9">
        <f t="shared" si="0"/>
        <v>274908</v>
      </c>
      <c r="E7" s="9">
        <f t="shared" si="0"/>
        <v>67985</v>
      </c>
      <c r="F7" s="9">
        <f t="shared" si="0"/>
        <v>233809</v>
      </c>
      <c r="G7" s="9">
        <f t="shared" si="0"/>
        <v>377015</v>
      </c>
      <c r="H7" s="9">
        <f t="shared" si="0"/>
        <v>42158</v>
      </c>
      <c r="I7" s="9">
        <f t="shared" si="0"/>
        <v>288975</v>
      </c>
      <c r="J7" s="9">
        <f t="shared" si="0"/>
        <v>241360</v>
      </c>
      <c r="K7" s="9">
        <f t="shared" si="0"/>
        <v>299600</v>
      </c>
      <c r="L7" s="9">
        <f t="shared" si="0"/>
        <v>271125</v>
      </c>
      <c r="M7" s="9">
        <f t="shared" si="0"/>
        <v>133790</v>
      </c>
      <c r="N7" s="9">
        <f t="shared" si="0"/>
        <v>83872</v>
      </c>
      <c r="O7" s="9">
        <f t="shared" si="0"/>
        <v>3001295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15061</v>
      </c>
      <c r="C8" s="11">
        <f t="shared" si="1"/>
        <v>15923</v>
      </c>
      <c r="D8" s="11">
        <f t="shared" si="1"/>
        <v>10667</v>
      </c>
      <c r="E8" s="11">
        <f t="shared" si="1"/>
        <v>2343</v>
      </c>
      <c r="F8" s="11">
        <f t="shared" si="1"/>
        <v>8526</v>
      </c>
      <c r="G8" s="11">
        <f t="shared" si="1"/>
        <v>13140</v>
      </c>
      <c r="H8" s="11">
        <f t="shared" si="1"/>
        <v>2115</v>
      </c>
      <c r="I8" s="11">
        <f t="shared" si="1"/>
        <v>16795</v>
      </c>
      <c r="J8" s="11">
        <f t="shared" si="1"/>
        <v>12308</v>
      </c>
      <c r="K8" s="11">
        <f t="shared" si="1"/>
        <v>7677</v>
      </c>
      <c r="L8" s="11">
        <f t="shared" si="1"/>
        <v>7913</v>
      </c>
      <c r="M8" s="11">
        <f t="shared" si="1"/>
        <v>5712</v>
      </c>
      <c r="N8" s="11">
        <f t="shared" si="1"/>
        <v>4773</v>
      </c>
      <c r="O8" s="11">
        <f t="shared" si="1"/>
        <v>122953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15061</v>
      </c>
      <c r="C9" s="11">
        <v>15923</v>
      </c>
      <c r="D9" s="11">
        <v>10667</v>
      </c>
      <c r="E9" s="11">
        <v>2343</v>
      </c>
      <c r="F9" s="11">
        <v>8526</v>
      </c>
      <c r="G9" s="11">
        <v>13140</v>
      </c>
      <c r="H9" s="11">
        <v>2115</v>
      </c>
      <c r="I9" s="11">
        <v>16789</v>
      </c>
      <c r="J9" s="11">
        <v>12308</v>
      </c>
      <c r="K9" s="11">
        <v>7670</v>
      </c>
      <c r="L9" s="11">
        <v>7913</v>
      </c>
      <c r="M9" s="11">
        <v>5702</v>
      </c>
      <c r="N9" s="11">
        <v>4754</v>
      </c>
      <c r="O9" s="11">
        <f>SUM(B9:N9)</f>
        <v>122911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7</v>
      </c>
      <c r="L10" s="13">
        <v>0</v>
      </c>
      <c r="M10" s="13">
        <v>10</v>
      </c>
      <c r="N10" s="13">
        <v>19</v>
      </c>
      <c r="O10" s="11">
        <f>SUM(B10:N10)</f>
        <v>42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386282</v>
      </c>
      <c r="C11" s="13">
        <v>269432</v>
      </c>
      <c r="D11" s="13">
        <v>264241</v>
      </c>
      <c r="E11" s="13">
        <v>65642</v>
      </c>
      <c r="F11" s="13">
        <v>225283</v>
      </c>
      <c r="G11" s="13">
        <v>363875</v>
      </c>
      <c r="H11" s="13">
        <v>40043</v>
      </c>
      <c r="I11" s="13">
        <v>272180</v>
      </c>
      <c r="J11" s="13">
        <v>229052</v>
      </c>
      <c r="K11" s="13">
        <v>291923</v>
      </c>
      <c r="L11" s="13">
        <v>263212</v>
      </c>
      <c r="M11" s="13">
        <v>128078</v>
      </c>
      <c r="N11" s="13">
        <v>79099</v>
      </c>
      <c r="O11" s="11">
        <f>SUM(B11:N11)</f>
        <v>2878342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1.17846424948923</v>
      </c>
      <c r="C16" s="19">
        <v>1.195206214240949</v>
      </c>
      <c r="D16" s="19">
        <v>1.199750279395712</v>
      </c>
      <c r="E16" s="19">
        <v>0.898552032303019</v>
      </c>
      <c r="F16" s="19">
        <v>1.308254813724766</v>
      </c>
      <c r="G16" s="19">
        <v>1.406930197900909</v>
      </c>
      <c r="H16" s="19">
        <v>1.717104433367555</v>
      </c>
      <c r="I16" s="19">
        <v>1.190189697604291</v>
      </c>
      <c r="J16" s="19">
        <v>1.269274325442741</v>
      </c>
      <c r="K16" s="19">
        <v>1.361868163335223</v>
      </c>
      <c r="L16" s="19">
        <v>1.208008606322491</v>
      </c>
      <c r="M16" s="19">
        <v>1.200214131601771</v>
      </c>
      <c r="N16" s="19">
        <v>1.10049183584636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1308778.2599999998</v>
      </c>
      <c r="C18" s="24">
        <f aca="true" t="shared" si="2" ref="C18:O18">SUM(C19:C27)</f>
        <v>953789.9199999999</v>
      </c>
      <c r="D18" s="24">
        <f t="shared" si="2"/>
        <v>798018.7400000001</v>
      </c>
      <c r="E18" s="24">
        <f t="shared" si="2"/>
        <v>258427.83999999997</v>
      </c>
      <c r="F18" s="24">
        <f t="shared" si="2"/>
        <v>856689.1900000002</v>
      </c>
      <c r="G18" s="24">
        <f t="shared" si="2"/>
        <v>1242210.53</v>
      </c>
      <c r="H18" s="24">
        <f t="shared" si="2"/>
        <v>221779.33999999994</v>
      </c>
      <c r="I18" s="24">
        <f t="shared" si="2"/>
        <v>962142</v>
      </c>
      <c r="J18" s="24">
        <f t="shared" si="2"/>
        <v>847211</v>
      </c>
      <c r="K18" s="24">
        <f t="shared" si="2"/>
        <v>1092967.9300000002</v>
      </c>
      <c r="L18" s="24">
        <f t="shared" si="2"/>
        <v>1002071.99</v>
      </c>
      <c r="M18" s="24">
        <f t="shared" si="2"/>
        <v>569782.76</v>
      </c>
      <c r="N18" s="24">
        <f t="shared" si="2"/>
        <v>291492.04000000004</v>
      </c>
      <c r="O18" s="24">
        <f t="shared" si="2"/>
        <v>10405361.539999997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1016561.68</v>
      </c>
      <c r="C19" s="30">
        <f t="shared" si="3"/>
        <v>746688.43</v>
      </c>
      <c r="D19" s="30">
        <f t="shared" si="3"/>
        <v>630858.88</v>
      </c>
      <c r="E19" s="30">
        <f t="shared" si="3"/>
        <v>266528.39</v>
      </c>
      <c r="F19" s="30">
        <f t="shared" si="3"/>
        <v>621908.56</v>
      </c>
      <c r="G19" s="30">
        <f t="shared" si="3"/>
        <v>825097.33</v>
      </c>
      <c r="H19" s="30">
        <f t="shared" si="3"/>
        <v>123877.07</v>
      </c>
      <c r="I19" s="30">
        <f t="shared" si="3"/>
        <v>750814.85</v>
      </c>
      <c r="J19" s="30">
        <f t="shared" si="3"/>
        <v>630746.09</v>
      </c>
      <c r="K19" s="30">
        <f t="shared" si="3"/>
        <v>740071.92</v>
      </c>
      <c r="L19" s="30">
        <f t="shared" si="3"/>
        <v>762566.18</v>
      </c>
      <c r="M19" s="30">
        <f t="shared" si="3"/>
        <v>434228.82</v>
      </c>
      <c r="N19" s="30">
        <f t="shared" si="3"/>
        <v>245879.16</v>
      </c>
      <c r="O19" s="30">
        <f>SUM(B19:N19)</f>
        <v>7795827.36</v>
      </c>
    </row>
    <row r="20" spans="1:23" ht="18.75" customHeight="1">
      <c r="A20" s="26" t="s">
        <v>35</v>
      </c>
      <c r="B20" s="30">
        <f>IF(B16&lt;&gt;0,ROUND((B16-1)*B19,2),0)</f>
        <v>181419.92</v>
      </c>
      <c r="C20" s="30">
        <f aca="true" t="shared" si="4" ref="C20:N20">IF(C16&lt;&gt;0,ROUND((C16-1)*C19,2),0)</f>
        <v>145758.22</v>
      </c>
      <c r="D20" s="30">
        <f t="shared" si="4"/>
        <v>126014.24</v>
      </c>
      <c r="E20" s="30">
        <f t="shared" si="4"/>
        <v>-27038.76</v>
      </c>
      <c r="F20" s="30">
        <f t="shared" si="4"/>
        <v>191706.31</v>
      </c>
      <c r="G20" s="30">
        <f t="shared" si="4"/>
        <v>335757.02</v>
      </c>
      <c r="H20" s="30">
        <f t="shared" si="4"/>
        <v>88832.8</v>
      </c>
      <c r="I20" s="30">
        <f t="shared" si="4"/>
        <v>142797.25</v>
      </c>
      <c r="J20" s="30">
        <f t="shared" si="4"/>
        <v>169843.73</v>
      </c>
      <c r="K20" s="30">
        <f t="shared" si="4"/>
        <v>267808.47</v>
      </c>
      <c r="L20" s="30">
        <f t="shared" si="4"/>
        <v>158620.33</v>
      </c>
      <c r="M20" s="30">
        <f t="shared" si="4"/>
        <v>86938.75</v>
      </c>
      <c r="N20" s="30">
        <f t="shared" si="4"/>
        <v>24708.85</v>
      </c>
      <c r="O20" s="30">
        <f aca="true" t="shared" si="5" ref="O19:O27">SUM(B20:N20)</f>
        <v>1893167.1300000001</v>
      </c>
      <c r="W20" s="62"/>
    </row>
    <row r="21" spans="1:15" ht="18.75" customHeight="1">
      <c r="A21" s="26" t="s">
        <v>36</v>
      </c>
      <c r="B21" s="30">
        <v>53348</v>
      </c>
      <c r="C21" s="30">
        <v>35798.12</v>
      </c>
      <c r="D21" s="30">
        <v>20541.43</v>
      </c>
      <c r="E21" s="30">
        <v>9311.78</v>
      </c>
      <c r="F21" s="30">
        <v>26581.93</v>
      </c>
      <c r="G21" s="30">
        <v>41283.27</v>
      </c>
      <c r="H21" s="30">
        <v>3783.83</v>
      </c>
      <c r="I21" s="30">
        <v>29485.8</v>
      </c>
      <c r="J21" s="30">
        <v>29821.15</v>
      </c>
      <c r="K21" s="30">
        <v>46113.88</v>
      </c>
      <c r="L21" s="30">
        <v>42208.23</v>
      </c>
      <c r="M21" s="30">
        <v>20732.1</v>
      </c>
      <c r="N21" s="30">
        <v>11440.9</v>
      </c>
      <c r="O21" s="30">
        <f t="shared" si="5"/>
        <v>370450.4199999999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1019.14</v>
      </c>
      <c r="C24" s="30">
        <v>755.37</v>
      </c>
      <c r="D24" s="30">
        <v>625.87</v>
      </c>
      <c r="E24" s="30">
        <v>203.83</v>
      </c>
      <c r="F24" s="30">
        <v>676.23</v>
      </c>
      <c r="G24" s="30">
        <v>978.38</v>
      </c>
      <c r="H24" s="30">
        <v>175.05</v>
      </c>
      <c r="I24" s="30">
        <v>750.57</v>
      </c>
      <c r="J24" s="30">
        <v>669.04</v>
      </c>
      <c r="K24" s="30">
        <v>856.08</v>
      </c>
      <c r="L24" s="30">
        <v>784.14</v>
      </c>
      <c r="M24" s="30">
        <v>441.23</v>
      </c>
      <c r="N24" s="30">
        <v>232.59</v>
      </c>
      <c r="O24" s="30">
        <f t="shared" si="5"/>
        <v>8167.52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-72629.7</v>
      </c>
      <c r="C29" s="30">
        <f>+C30+C32+C45+C46+C49-C50</f>
        <v>-74598.51</v>
      </c>
      <c r="D29" s="30">
        <f t="shared" si="6"/>
        <v>2712133.37</v>
      </c>
      <c r="E29" s="30">
        <f t="shared" si="6"/>
        <v>-11442.62</v>
      </c>
      <c r="F29" s="30">
        <f t="shared" si="6"/>
        <v>-41274.67</v>
      </c>
      <c r="G29" s="30">
        <f t="shared" si="6"/>
        <v>-63627.1</v>
      </c>
      <c r="H29" s="30">
        <f t="shared" si="6"/>
        <v>177798.56</v>
      </c>
      <c r="I29" s="30">
        <f t="shared" si="6"/>
        <v>-78045.24</v>
      </c>
      <c r="J29" s="30">
        <f t="shared" si="6"/>
        <v>-58603.39</v>
      </c>
      <c r="K29" s="30">
        <f t="shared" si="6"/>
        <v>-38508.35</v>
      </c>
      <c r="L29" s="30">
        <f t="shared" si="6"/>
        <v>-39177.52</v>
      </c>
      <c r="M29" s="30">
        <f t="shared" si="6"/>
        <v>-27542.309999999998</v>
      </c>
      <c r="N29" s="30">
        <f t="shared" si="6"/>
        <v>-22211.039999999997</v>
      </c>
      <c r="O29" s="30">
        <f t="shared" si="6"/>
        <v>2362271.48</v>
      </c>
    </row>
    <row r="30" spans="1:15" ht="18.75" customHeight="1">
      <c r="A30" s="26" t="s">
        <v>40</v>
      </c>
      <c r="B30" s="31">
        <f>+B31</f>
        <v>-66268.4</v>
      </c>
      <c r="C30" s="31">
        <f>+C31</f>
        <v>-70061.2</v>
      </c>
      <c r="D30" s="31">
        <f aca="true" t="shared" si="7" ref="D30:O30">+D31</f>
        <v>-46934.8</v>
      </c>
      <c r="E30" s="31">
        <f t="shared" si="7"/>
        <v>-10309.2</v>
      </c>
      <c r="F30" s="31">
        <f t="shared" si="7"/>
        <v>-37514.4</v>
      </c>
      <c r="G30" s="31">
        <f t="shared" si="7"/>
        <v>-57816</v>
      </c>
      <c r="H30" s="31">
        <f t="shared" si="7"/>
        <v>-9306</v>
      </c>
      <c r="I30" s="31">
        <f t="shared" si="7"/>
        <v>-73871.6</v>
      </c>
      <c r="J30" s="31">
        <f t="shared" si="7"/>
        <v>-54155.2</v>
      </c>
      <c r="K30" s="31">
        <f t="shared" si="7"/>
        <v>-33748</v>
      </c>
      <c r="L30" s="31">
        <f t="shared" si="7"/>
        <v>-34817.2</v>
      </c>
      <c r="M30" s="31">
        <f t="shared" si="7"/>
        <v>-25088.8</v>
      </c>
      <c r="N30" s="31">
        <f t="shared" si="7"/>
        <v>-20917.6</v>
      </c>
      <c r="O30" s="31">
        <f t="shared" si="7"/>
        <v>-540808.4</v>
      </c>
    </row>
    <row r="31" spans="1:26" ht="18.75" customHeight="1">
      <c r="A31" s="27" t="s">
        <v>41</v>
      </c>
      <c r="B31" s="16">
        <f>ROUND((-B9)*$G$3,2)</f>
        <v>-66268.4</v>
      </c>
      <c r="C31" s="16">
        <f aca="true" t="shared" si="8" ref="C31:N31">ROUND((-C9)*$G$3,2)</f>
        <v>-70061.2</v>
      </c>
      <c r="D31" s="16">
        <f t="shared" si="8"/>
        <v>-46934.8</v>
      </c>
      <c r="E31" s="16">
        <f t="shared" si="8"/>
        <v>-10309.2</v>
      </c>
      <c r="F31" s="16">
        <f t="shared" si="8"/>
        <v>-37514.4</v>
      </c>
      <c r="G31" s="16">
        <f t="shared" si="8"/>
        <v>-57816</v>
      </c>
      <c r="H31" s="16">
        <f t="shared" si="8"/>
        <v>-9306</v>
      </c>
      <c r="I31" s="16">
        <f t="shared" si="8"/>
        <v>-73871.6</v>
      </c>
      <c r="J31" s="16">
        <f t="shared" si="8"/>
        <v>-54155.2</v>
      </c>
      <c r="K31" s="16">
        <f t="shared" si="8"/>
        <v>-33748</v>
      </c>
      <c r="L31" s="16">
        <f t="shared" si="8"/>
        <v>-34817.2</v>
      </c>
      <c r="M31" s="16">
        <f t="shared" si="8"/>
        <v>-25088.8</v>
      </c>
      <c r="N31" s="16">
        <f t="shared" si="8"/>
        <v>-20917.6</v>
      </c>
      <c r="O31" s="32">
        <f aca="true" t="shared" si="9" ref="O31:O50">SUM(B31:N31)</f>
        <v>-540808.4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-6361.3</v>
      </c>
      <c r="C32" s="31">
        <f aca="true" t="shared" si="10" ref="C32:O32">SUM(C33:C43)</f>
        <v>-4537.31</v>
      </c>
      <c r="D32" s="31">
        <f t="shared" si="10"/>
        <v>2759068.17</v>
      </c>
      <c r="E32" s="31">
        <f t="shared" si="10"/>
        <v>-1133.42</v>
      </c>
      <c r="F32" s="31">
        <f t="shared" si="10"/>
        <v>-3760.27</v>
      </c>
      <c r="G32" s="31">
        <f t="shared" si="10"/>
        <v>-5811.099999999999</v>
      </c>
      <c r="H32" s="31">
        <f t="shared" si="10"/>
        <v>188177.04</v>
      </c>
      <c r="I32" s="31">
        <f t="shared" si="10"/>
        <v>-4173.64</v>
      </c>
      <c r="J32" s="31">
        <f t="shared" si="10"/>
        <v>-4448.19</v>
      </c>
      <c r="K32" s="31">
        <f t="shared" si="10"/>
        <v>-4760.35</v>
      </c>
      <c r="L32" s="31">
        <f t="shared" si="10"/>
        <v>-4360.32</v>
      </c>
      <c r="M32" s="31">
        <f t="shared" si="10"/>
        <v>-2453.51</v>
      </c>
      <c r="N32" s="31">
        <f t="shared" si="10"/>
        <v>-1293.44</v>
      </c>
      <c r="O32" s="31">
        <f t="shared" si="10"/>
        <v>2904152.36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-694.22</v>
      </c>
      <c r="C37" s="33">
        <v>-337</v>
      </c>
      <c r="D37" s="33">
        <v>-451.58</v>
      </c>
      <c r="E37" s="33">
        <v>0</v>
      </c>
      <c r="F37" s="33">
        <v>0</v>
      </c>
      <c r="G37" s="33">
        <v>-370.7</v>
      </c>
      <c r="H37" s="33">
        <v>0</v>
      </c>
      <c r="I37" s="33">
        <v>0</v>
      </c>
      <c r="J37" s="33">
        <v>-727.92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-2581.42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2763000</v>
      </c>
      <c r="E38" s="33">
        <v>0</v>
      </c>
      <c r="F38" s="33">
        <v>0</v>
      </c>
      <c r="G38" s="33">
        <v>0</v>
      </c>
      <c r="H38" s="33">
        <v>363600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4850100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-1876500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-5667.08</v>
      </c>
      <c r="C41" s="33">
        <v>-4200.31</v>
      </c>
      <c r="D41" s="33">
        <v>-3480.25</v>
      </c>
      <c r="E41" s="33">
        <v>-1133.42</v>
      </c>
      <c r="F41" s="33">
        <v>-3760.27</v>
      </c>
      <c r="G41" s="33">
        <v>-5440.4</v>
      </c>
      <c r="H41" s="33">
        <v>-973.4</v>
      </c>
      <c r="I41" s="33">
        <v>-4173.64</v>
      </c>
      <c r="J41" s="33">
        <v>-3720.27</v>
      </c>
      <c r="K41" s="33">
        <v>-4760.35</v>
      </c>
      <c r="L41" s="33">
        <v>-4360.32</v>
      </c>
      <c r="M41" s="33">
        <v>-2453.51</v>
      </c>
      <c r="N41" s="33">
        <v>-1293.44</v>
      </c>
      <c r="O41" s="33">
        <f t="shared" si="9"/>
        <v>-45416.66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-21449.56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-21449.56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-1072.48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-1072.48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1236148.5599999998</v>
      </c>
      <c r="C48" s="36">
        <f t="shared" si="11"/>
        <v>879191.4099999999</v>
      </c>
      <c r="D48" s="36">
        <f t="shared" si="11"/>
        <v>3510152.1100000003</v>
      </c>
      <c r="E48" s="36">
        <f t="shared" si="11"/>
        <v>246985.21999999997</v>
      </c>
      <c r="F48" s="36">
        <f t="shared" si="11"/>
        <v>815414.5200000001</v>
      </c>
      <c r="G48" s="36">
        <f t="shared" si="11"/>
        <v>1178583.43</v>
      </c>
      <c r="H48" s="36">
        <f t="shared" si="11"/>
        <v>399577.8999999999</v>
      </c>
      <c r="I48" s="36">
        <f t="shared" si="11"/>
        <v>884096.76</v>
      </c>
      <c r="J48" s="36">
        <f t="shared" si="11"/>
        <v>788607.61</v>
      </c>
      <c r="K48" s="36">
        <f t="shared" si="11"/>
        <v>1054459.58</v>
      </c>
      <c r="L48" s="36">
        <f t="shared" si="11"/>
        <v>962894.47</v>
      </c>
      <c r="M48" s="36">
        <f t="shared" si="11"/>
        <v>542240.45</v>
      </c>
      <c r="N48" s="36">
        <f t="shared" si="11"/>
        <v>269281.00000000006</v>
      </c>
      <c r="O48" s="36">
        <f>SUM(B48:N48)</f>
        <v>12767633.02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1236148.56</v>
      </c>
      <c r="C54" s="51">
        <f t="shared" si="12"/>
        <v>879191.4099999999</v>
      </c>
      <c r="D54" s="51">
        <f t="shared" si="12"/>
        <v>3510152.1</v>
      </c>
      <c r="E54" s="51">
        <f t="shared" si="12"/>
        <v>246985.22</v>
      </c>
      <c r="F54" s="51">
        <f t="shared" si="12"/>
        <v>815414.52</v>
      </c>
      <c r="G54" s="51">
        <f t="shared" si="12"/>
        <v>1178583.42</v>
      </c>
      <c r="H54" s="51">
        <f t="shared" si="12"/>
        <v>399577.89</v>
      </c>
      <c r="I54" s="51">
        <f t="shared" si="12"/>
        <v>884096.76</v>
      </c>
      <c r="J54" s="51">
        <f t="shared" si="12"/>
        <v>788607.6</v>
      </c>
      <c r="K54" s="51">
        <f t="shared" si="12"/>
        <v>1054459.58</v>
      </c>
      <c r="L54" s="51">
        <f t="shared" si="12"/>
        <v>962894.46</v>
      </c>
      <c r="M54" s="51">
        <f t="shared" si="12"/>
        <v>542240.45</v>
      </c>
      <c r="N54" s="51">
        <f t="shared" si="12"/>
        <v>269280.99</v>
      </c>
      <c r="O54" s="36">
        <f t="shared" si="12"/>
        <v>12767632.959999999</v>
      </c>
      <c r="Q54"/>
    </row>
    <row r="55" spans="1:18" ht="18.75" customHeight="1">
      <c r="A55" s="26" t="s">
        <v>54</v>
      </c>
      <c r="B55" s="51">
        <v>1009046.41</v>
      </c>
      <c r="C55" s="51">
        <v>625531.1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1634577.51</v>
      </c>
      <c r="P55"/>
      <c r="Q55"/>
      <c r="R55" s="43"/>
    </row>
    <row r="56" spans="1:16" ht="18.75" customHeight="1">
      <c r="A56" s="26" t="s">
        <v>55</v>
      </c>
      <c r="B56" s="51">
        <v>227102.15</v>
      </c>
      <c r="C56" s="51">
        <v>253660.31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480762.45999999996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3510152.1</v>
      </c>
      <c r="E57" s="52">
        <v>0</v>
      </c>
      <c r="F57" s="52">
        <v>0</v>
      </c>
      <c r="G57" s="52">
        <v>0</v>
      </c>
      <c r="H57" s="51">
        <v>399577.89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3909729.99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246985.22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246985.22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815414.52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815414.52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1178583.42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1178583.42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884096.76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884096.76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788607.6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788607.6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1054459.58</v>
      </c>
      <c r="L63" s="31">
        <v>962894.46</v>
      </c>
      <c r="M63" s="52">
        <v>0</v>
      </c>
      <c r="N63" s="52">
        <v>0</v>
      </c>
      <c r="O63" s="36">
        <f t="shared" si="13"/>
        <v>2017354.04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542240.45</v>
      </c>
      <c r="N64" s="52">
        <v>0</v>
      </c>
      <c r="O64" s="36">
        <f t="shared" si="13"/>
        <v>542240.45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269280.99</v>
      </c>
      <c r="O65" s="55">
        <f t="shared" si="13"/>
        <v>269280.99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2022-04-19T21:09:34Z</dcterms:modified>
  <cp:category/>
  <cp:version/>
  <cp:contentType/>
  <cp:contentStatus/>
</cp:coreProperties>
</file>