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<sst xmlns="http://schemas.openxmlformats.org/spreadsheetml/2006/main" count="83" uniqueCount="80">
  <si>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</si>
  <si>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</si>
  <si>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</si>
  <si>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</si>
  <si>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</si>
  <si>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</si>
  <si>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</si>
  <si>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</si>
  <si>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</si>
  <si>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</si>
  <si>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</si>
  <si>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</si>
  <si>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</si>
  <si>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</si>
  <si>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</si>
  <si>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</si>
  <si>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</si>
  <si>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</si>
  <si>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</si>
  <si>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</si>
  <si>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</si>
  <si>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</si>
  <si>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</si>
  <si>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</si>
  <si>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</si>
  <si>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</si>
  <si>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</si>
  <si>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</si>
  <si>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</si>
  <si>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</si>
  <si>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</si>
  <si>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</si>
  <si>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</si>
  <si>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</si>
  <si>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</si>
  <si>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</si>
  <si>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</si>
  <si>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</si>
  <si>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</si>
  <si>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</si>
  <si>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</si>
  <si>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</si>
  <si>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</si>
  <si>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</si>
  <si>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</si>
  <si>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</si>
  <si>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</si>
  <si>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</si>
  <si>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</si>
  <si>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</si>
  <si>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</si>
  <si>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</si>
  <si>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</si>
  <si>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</si>
  <si>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</si>
  <si>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</si>
  <si>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</si>
  <si>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</si>
  <si>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</si>
  <si>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</si>
  <si>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</si>
  <si>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</si>
  <si>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</si>
  <si>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</si>
  <si>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</si>
  <si>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</si>
  <si>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09/04/22 - VENCIMENTO 18/04/22</t>
  </si>
  <si>
    <t>Nota: (1) Revisões do período de 19/03 a 03/12/20, lote D7.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</si>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</sst>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282866</v>
      </c>
      <c r="C7" s="9">
        <f t="shared" si="0"/>
        <v>190066</v>
      </c>
      <c r="D7" s="9">
        <f t="shared" si="0"/>
        <v>206065</v>
      </c>
      <c r="E7" s="9">
        <f t="shared" si="0"/>
        <v>47671</v>
      </c>
      <c r="F7" s="9">
        <f t="shared" si="0"/>
        <v>157670</v>
      </c>
      <c r="G7" s="9">
        <f t="shared" si="0"/>
        <v>238948</v>
      </c>
      <c r="H7" s="9">
        <f t="shared" si="0"/>
        <v>28293</v>
      </c>
      <c r="I7" s="9">
        <f t="shared" si="0"/>
        <v>188211</v>
      </c>
      <c r="J7" s="9">
        <f t="shared" si="0"/>
        <v>165296</v>
      </c>
      <c r="K7" s="9">
        <f t="shared" si="0"/>
        <v>208996</v>
      </c>
      <c r="L7" s="9">
        <f t="shared" si="0"/>
        <v>182773</v>
      </c>
      <c r="M7" s="9">
        <f t="shared" si="0"/>
        <v>81565</v>
      </c>
      <c r="N7" s="9">
        <f t="shared" si="0"/>
        <v>52236</v>
      </c>
      <c r="O7" s="9">
        <f t="shared" si="0"/>
        <v>2030656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15625</v>
      </c>
      <c r="C8" s="11">
        <f t="shared" si="1"/>
        <v>15268</v>
      </c>
      <c r="D8" s="11">
        <f t="shared" si="1"/>
        <v>11965</v>
      </c>
      <c r="E8" s="11">
        <f t="shared" si="1"/>
        <v>2233</v>
      </c>
      <c r="F8" s="11">
        <f t="shared" si="1"/>
        <v>8280</v>
      </c>
      <c r="G8" s="11">
        <f t="shared" si="1"/>
        <v>12389</v>
      </c>
      <c r="H8" s="11">
        <f t="shared" si="1"/>
        <v>1972</v>
      </c>
      <c r="I8" s="11">
        <f t="shared" si="1"/>
        <v>15624</v>
      </c>
      <c r="J8" s="11">
        <f t="shared" si="1"/>
        <v>11672</v>
      </c>
      <c r="K8" s="11">
        <f t="shared" si="1"/>
        <v>8644</v>
      </c>
      <c r="L8" s="11">
        <f t="shared" si="1"/>
        <v>7860</v>
      </c>
      <c r="M8" s="11">
        <f t="shared" si="1"/>
        <v>4533</v>
      </c>
      <c r="N8" s="11">
        <f t="shared" si="1"/>
        <v>3827</v>
      </c>
      <c r="O8" s="11">
        <f t="shared" si="1"/>
        <v>119892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15625</v>
      </c>
      <c r="C9" s="11">
        <v>15268</v>
      </c>
      <c r="D9" s="11">
        <v>11965</v>
      </c>
      <c r="E9" s="11">
        <v>2233</v>
      </c>
      <c r="F9" s="11">
        <v>8280</v>
      </c>
      <c r="G9" s="11">
        <v>12389</v>
      </c>
      <c r="H9" s="11">
        <v>1972</v>
      </c>
      <c r="I9" s="11">
        <v>15621</v>
      </c>
      <c r="J9" s="11">
        <v>11672</v>
      </c>
      <c r="K9" s="11">
        <v>8631</v>
      </c>
      <c r="L9" s="11">
        <v>7859</v>
      </c>
      <c r="M9" s="11">
        <v>4529</v>
      </c>
      <c r="N9" s="11">
        <v>3818</v>
      </c>
      <c r="O9" s="11">
        <f>SUM(B9:N9)</f>
        <v>119862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13</v>
      </c>
      <c r="L10" s="13">
        <v>1</v>
      </c>
      <c r="M10" s="13">
        <v>4</v>
      </c>
      <c r="N10" s="13">
        <v>9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267241</v>
      </c>
      <c r="C11" s="13">
        <v>174798</v>
      </c>
      <c r="D11" s="13">
        <v>194100</v>
      </c>
      <c r="E11" s="13">
        <v>45438</v>
      </c>
      <c r="F11" s="13">
        <v>149390</v>
      </c>
      <c r="G11" s="13">
        <v>226559</v>
      </c>
      <c r="H11" s="13">
        <v>26321</v>
      </c>
      <c r="I11" s="13">
        <v>172587</v>
      </c>
      <c r="J11" s="13">
        <v>153624</v>
      </c>
      <c r="K11" s="13">
        <v>200352</v>
      </c>
      <c r="L11" s="13">
        <v>174913</v>
      </c>
      <c r="M11" s="13">
        <v>77032</v>
      </c>
      <c r="N11" s="13">
        <v>48409</v>
      </c>
      <c r="O11" s="11">
        <f>SUM(B11:N11)</f>
        <v>1910764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1.174251375388086</v>
      </c>
      <c r="C16" s="19">
        <v>1.228965437297085</v>
      </c>
      <c r="D16" s="19">
        <v>1.23272563001589</v>
      </c>
      <c r="E16" s="19">
        <v>0.892069725374856</v>
      </c>
      <c r="F16" s="19">
        <v>1.293067781459307</v>
      </c>
      <c r="G16" s="19">
        <v>1.401672169445994</v>
      </c>
      <c r="H16" s="19">
        <v>1.81861257034302</v>
      </c>
      <c r="I16" s="19">
        <v>1.19894517322541</v>
      </c>
      <c r="J16" s="19">
        <v>1.236862224204663</v>
      </c>
      <c r="K16" s="19">
        <v>1.3524853847178</v>
      </c>
      <c r="L16" s="19">
        <v>1.244935492915784</v>
      </c>
      <c r="M16" s="19">
        <v>1.200053588670107</v>
      </c>
      <c r="N16" s="19">
        <v>1.086308430875477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932838.42</v>
      </c>
      <c r="C18" s="24">
        <f aca="true" t="shared" si="2" ref="C18:O18">SUM(C19:C27)</f>
        <v>662169.5199999999</v>
      </c>
      <c r="D18" s="24">
        <f t="shared" si="2"/>
        <v>619811.81</v>
      </c>
      <c r="E18" s="24">
        <f t="shared" si="2"/>
        <v>182814.55</v>
      </c>
      <c r="F18" s="24">
        <f t="shared" si="2"/>
        <v>575256.2699999999</v>
      </c>
      <c r="G18" s="24">
        <f t="shared" si="2"/>
        <v>799910.74</v>
      </c>
      <c r="H18" s="24">
        <f t="shared" si="2"/>
        <v>159513.65999999997</v>
      </c>
      <c r="I18" s="24">
        <f t="shared" si="2"/>
        <v>650111.34</v>
      </c>
      <c r="J18" s="24">
        <f t="shared" si="2"/>
        <v>572265.9</v>
      </c>
      <c r="K18" s="24">
        <f t="shared" si="2"/>
        <v>764653.63</v>
      </c>
      <c r="L18" s="24">
        <f t="shared" si="2"/>
        <v>706092.0300000001</v>
      </c>
      <c r="M18" s="24">
        <f t="shared" si="2"/>
        <v>358368.99000000005</v>
      </c>
      <c r="N18" s="24">
        <f t="shared" si="2"/>
        <v>182655.41999999998</v>
      </c>
      <c r="O18" s="24">
        <f t="shared" si="2"/>
        <v>7166462.279999999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716471.29</v>
      </c>
      <c r="C19" s="30">
        <f t="shared" si="3"/>
        <v>497345.7</v>
      </c>
      <c r="D19" s="30">
        <f t="shared" si="3"/>
        <v>472877.96</v>
      </c>
      <c r="E19" s="30">
        <f t="shared" si="3"/>
        <v>186889.39</v>
      </c>
      <c r="F19" s="30">
        <f t="shared" si="3"/>
        <v>419386.43</v>
      </c>
      <c r="G19" s="30">
        <f t="shared" si="3"/>
        <v>522937.7</v>
      </c>
      <c r="H19" s="30">
        <f t="shared" si="3"/>
        <v>83136.15</v>
      </c>
      <c r="I19" s="30">
        <f t="shared" si="3"/>
        <v>489009.82</v>
      </c>
      <c r="J19" s="30">
        <f t="shared" si="3"/>
        <v>431968.04</v>
      </c>
      <c r="K19" s="30">
        <f t="shared" si="3"/>
        <v>516261.92</v>
      </c>
      <c r="L19" s="30">
        <f t="shared" si="3"/>
        <v>514067.34</v>
      </c>
      <c r="M19" s="30">
        <f t="shared" si="3"/>
        <v>264727.36</v>
      </c>
      <c r="N19" s="30">
        <f t="shared" si="3"/>
        <v>153135.06</v>
      </c>
      <c r="O19" s="30">
        <f>SUM(B19:N19)</f>
        <v>5268214.16</v>
      </c>
    </row>
    <row r="20" spans="1:23" ht="18.75" customHeight="1">
      <c r="A20" s="26" t="s">
        <v>35</v>
      </c>
      <c r="B20" s="30">
        <f>IF(B16&lt;&gt;0,ROUND((B16-1)*B19,2),0)</f>
        <v>124846.11</v>
      </c>
      <c r="C20" s="30">
        <f aca="true" t="shared" si="4" ref="C20:N20">IF(C16&lt;&gt;0,ROUND((C16-1)*C19,2),0)</f>
        <v>113874.98</v>
      </c>
      <c r="D20" s="30">
        <f t="shared" si="4"/>
        <v>110050.82</v>
      </c>
      <c r="E20" s="30">
        <f t="shared" si="4"/>
        <v>-20171.02</v>
      </c>
      <c r="F20" s="30">
        <f t="shared" si="4"/>
        <v>122908.65</v>
      </c>
      <c r="G20" s="30">
        <f t="shared" si="4"/>
        <v>210049.52</v>
      </c>
      <c r="H20" s="30">
        <f t="shared" si="4"/>
        <v>68056.3</v>
      </c>
      <c r="I20" s="30">
        <f t="shared" si="4"/>
        <v>97286.14</v>
      </c>
      <c r="J20" s="30">
        <f t="shared" si="4"/>
        <v>102316.91</v>
      </c>
      <c r="K20" s="30">
        <f t="shared" si="4"/>
        <v>181974.78</v>
      </c>
      <c r="L20" s="30">
        <f t="shared" si="4"/>
        <v>125913.34</v>
      </c>
      <c r="M20" s="30">
        <f t="shared" si="4"/>
        <v>52959.66</v>
      </c>
      <c r="N20" s="30">
        <f t="shared" si="4"/>
        <v>13216.85</v>
      </c>
      <c r="O20" s="30">
        <f aca="true" t="shared" si="5" ref="O19:O27">SUM(B20:N20)</f>
        <v>1303283.0400000003</v>
      </c>
      <c r="W20" s="62"/>
    </row>
    <row r="21" spans="1:15" ht="18.75" customHeight="1">
      <c r="A21" s="26" t="s">
        <v>36</v>
      </c>
      <c r="B21" s="30">
        <v>33935.67</v>
      </c>
      <c r="C21" s="30">
        <v>25317.37</v>
      </c>
      <c r="D21" s="30">
        <v>16127.76</v>
      </c>
      <c r="E21" s="30">
        <v>6443.37</v>
      </c>
      <c r="F21" s="30">
        <v>16420.84</v>
      </c>
      <c r="G21" s="30">
        <v>26826.63</v>
      </c>
      <c r="H21" s="30">
        <v>3011.59</v>
      </c>
      <c r="I21" s="30">
        <v>24716.13</v>
      </c>
      <c r="J21" s="30">
        <v>21128.17</v>
      </c>
      <c r="K21" s="30">
        <v>27342.55</v>
      </c>
      <c r="L21" s="30">
        <v>27338.18</v>
      </c>
      <c r="M21" s="30">
        <v>12803.68</v>
      </c>
      <c r="N21" s="30">
        <v>6845.15</v>
      </c>
      <c r="O21" s="30">
        <f t="shared" si="5"/>
        <v>248257.08999999994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70</v>
      </c>
      <c r="B24" s="30">
        <v>1155.83</v>
      </c>
      <c r="C24" s="30">
        <v>841.69</v>
      </c>
      <c r="D24" s="30">
        <v>776.95</v>
      </c>
      <c r="E24" s="30">
        <v>230.21</v>
      </c>
      <c r="F24" s="30">
        <v>724.19</v>
      </c>
      <c r="G24" s="30">
        <v>1002.36</v>
      </c>
      <c r="H24" s="30">
        <v>199.03</v>
      </c>
      <c r="I24" s="30">
        <v>805.72</v>
      </c>
      <c r="J24" s="30">
        <v>721.79</v>
      </c>
      <c r="K24" s="30">
        <v>956.8</v>
      </c>
      <c r="L24" s="30">
        <v>880.06</v>
      </c>
      <c r="M24" s="30">
        <v>436.43</v>
      </c>
      <c r="N24" s="30">
        <v>227.82</v>
      </c>
      <c r="O24" s="30">
        <f t="shared" si="5"/>
        <v>8958.880000000001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-75177.14</v>
      </c>
      <c r="C29" s="30">
        <f>+C30+C32+C45+C46+C49-C50</f>
        <v>-71859.54</v>
      </c>
      <c r="D29" s="30">
        <f t="shared" si="6"/>
        <v>-56966.32</v>
      </c>
      <c r="E29" s="30">
        <f t="shared" si="6"/>
        <v>-11105.29</v>
      </c>
      <c r="F29" s="30">
        <f t="shared" si="6"/>
        <v>-40458.96</v>
      </c>
      <c r="G29" s="30">
        <f t="shared" si="6"/>
        <v>-60085.34</v>
      </c>
      <c r="H29" s="30">
        <f t="shared" si="6"/>
        <v>-133767.69</v>
      </c>
      <c r="I29" s="30">
        <f t="shared" si="6"/>
        <v>-73212.73</v>
      </c>
      <c r="J29" s="30">
        <f t="shared" si="6"/>
        <v>-55370.43</v>
      </c>
      <c r="K29" s="30">
        <f t="shared" si="6"/>
        <v>-655296.79</v>
      </c>
      <c r="L29" s="30">
        <f t="shared" si="6"/>
        <v>-615473.2899999999</v>
      </c>
      <c r="M29" s="30">
        <f t="shared" si="6"/>
        <v>-22354.44</v>
      </c>
      <c r="N29" s="30">
        <f t="shared" si="6"/>
        <v>-18065.940000000002</v>
      </c>
      <c r="O29" s="30">
        <f t="shared" si="6"/>
        <v>-1889193.9</v>
      </c>
    </row>
    <row r="30" spans="1:15" ht="18.75" customHeight="1">
      <c r="A30" s="26" t="s">
        <v>40</v>
      </c>
      <c r="B30" s="31">
        <f>+B31</f>
        <v>-68750</v>
      </c>
      <c r="C30" s="31">
        <f>+C31</f>
        <v>-67179.2</v>
      </c>
      <c r="D30" s="31">
        <f aca="true" t="shared" si="7" ref="D30:O30">+D31</f>
        <v>-52646</v>
      </c>
      <c r="E30" s="31">
        <f t="shared" si="7"/>
        <v>-9825.2</v>
      </c>
      <c r="F30" s="31">
        <f t="shared" si="7"/>
        <v>-36432</v>
      </c>
      <c r="G30" s="31">
        <f t="shared" si="7"/>
        <v>-54511.6</v>
      </c>
      <c r="H30" s="31">
        <f t="shared" si="7"/>
        <v>-8676.8</v>
      </c>
      <c r="I30" s="31">
        <f t="shared" si="7"/>
        <v>-68732.4</v>
      </c>
      <c r="J30" s="31">
        <f t="shared" si="7"/>
        <v>-51356.8</v>
      </c>
      <c r="K30" s="31">
        <f t="shared" si="7"/>
        <v>-37976.4</v>
      </c>
      <c r="L30" s="31">
        <f t="shared" si="7"/>
        <v>-34579.6</v>
      </c>
      <c r="M30" s="31">
        <f t="shared" si="7"/>
        <v>-19927.6</v>
      </c>
      <c r="N30" s="31">
        <f t="shared" si="7"/>
        <v>-16799.2</v>
      </c>
      <c r="O30" s="31">
        <f t="shared" si="7"/>
        <v>-527392.7999999999</v>
      </c>
    </row>
    <row r="31" spans="1:26" ht="18.75" customHeight="1">
      <c r="A31" s="27" t="s">
        <v>41</v>
      </c>
      <c r="B31" s="16">
        <f>ROUND((-B9)*$G$3,2)</f>
        <v>-68750</v>
      </c>
      <c r="C31" s="16">
        <f aca="true" t="shared" si="8" ref="C31:N31">ROUND((-C9)*$G$3,2)</f>
        <v>-67179.2</v>
      </c>
      <c r="D31" s="16">
        <f t="shared" si="8"/>
        <v>-52646</v>
      </c>
      <c r="E31" s="16">
        <f t="shared" si="8"/>
        <v>-9825.2</v>
      </c>
      <c r="F31" s="16">
        <f t="shared" si="8"/>
        <v>-36432</v>
      </c>
      <c r="G31" s="16">
        <f t="shared" si="8"/>
        <v>-54511.6</v>
      </c>
      <c r="H31" s="16">
        <f t="shared" si="8"/>
        <v>-8676.8</v>
      </c>
      <c r="I31" s="16">
        <f t="shared" si="8"/>
        <v>-68732.4</v>
      </c>
      <c r="J31" s="16">
        <f t="shared" si="8"/>
        <v>-51356.8</v>
      </c>
      <c r="K31" s="16">
        <f t="shared" si="8"/>
        <v>-37976.4</v>
      </c>
      <c r="L31" s="16">
        <f t="shared" si="8"/>
        <v>-34579.6</v>
      </c>
      <c r="M31" s="16">
        <f t="shared" si="8"/>
        <v>-19927.6</v>
      </c>
      <c r="N31" s="16">
        <f t="shared" si="8"/>
        <v>-16799.2</v>
      </c>
      <c r="O31" s="32">
        <f aca="true" t="shared" si="9" ref="O31:O50">SUM(B31:N31)</f>
        <v>-527392.7999999999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-6427.14</v>
      </c>
      <c r="C32" s="31">
        <f aca="true" t="shared" si="10" ref="C32:O32">SUM(C33:C43)</f>
        <v>-4680.34</v>
      </c>
      <c r="D32" s="31">
        <f t="shared" si="10"/>
        <v>-4320.32</v>
      </c>
      <c r="E32" s="31">
        <f t="shared" si="10"/>
        <v>-1280.09</v>
      </c>
      <c r="F32" s="31">
        <f t="shared" si="10"/>
        <v>-4026.96</v>
      </c>
      <c r="G32" s="31">
        <f t="shared" si="10"/>
        <v>-5573.74</v>
      </c>
      <c r="H32" s="31">
        <f t="shared" si="10"/>
        <v>-124329.74</v>
      </c>
      <c r="I32" s="31">
        <f t="shared" si="10"/>
        <v>-4480.33</v>
      </c>
      <c r="J32" s="31">
        <f t="shared" si="10"/>
        <v>-4013.63</v>
      </c>
      <c r="K32" s="31">
        <f t="shared" si="10"/>
        <v>-617320.39</v>
      </c>
      <c r="L32" s="31">
        <f t="shared" si="10"/>
        <v>-580893.69</v>
      </c>
      <c r="M32" s="31">
        <f t="shared" si="10"/>
        <v>-2426.84</v>
      </c>
      <c r="N32" s="31">
        <f t="shared" si="10"/>
        <v>-1266.74</v>
      </c>
      <c r="O32" s="31">
        <f t="shared" si="10"/>
        <v>-1361039.95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-108000</v>
      </c>
      <c r="I39" s="33">
        <v>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-1296000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-6427.14</v>
      </c>
      <c r="C41" s="33">
        <v>-4680.34</v>
      </c>
      <c r="D41" s="33">
        <v>-4320.32</v>
      </c>
      <c r="E41" s="33">
        <v>-1280.09</v>
      </c>
      <c r="F41" s="33">
        <v>-4026.96</v>
      </c>
      <c r="G41" s="33">
        <v>-5573.74</v>
      </c>
      <c r="H41" s="33">
        <v>-1106.75</v>
      </c>
      <c r="I41" s="33">
        <v>-4480.33</v>
      </c>
      <c r="J41" s="33">
        <v>-4013.63</v>
      </c>
      <c r="K41" s="33">
        <v>-5320.39</v>
      </c>
      <c r="L41" s="33">
        <v>-4893.69</v>
      </c>
      <c r="M41" s="33">
        <v>-2426.84</v>
      </c>
      <c r="N41" s="33">
        <v>-1266.74</v>
      </c>
      <c r="O41" s="33">
        <f t="shared" si="9"/>
        <v>-49816.96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-15222.99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-15222.99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79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-761.15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-761.15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857661.28</v>
      </c>
      <c r="C48" s="36">
        <f t="shared" si="11"/>
        <v>590309.9799999999</v>
      </c>
      <c r="D48" s="36">
        <f t="shared" si="11"/>
        <v>562845.4900000001</v>
      </c>
      <c r="E48" s="36">
        <f t="shared" si="11"/>
        <v>171709.25999999998</v>
      </c>
      <c r="F48" s="36">
        <f t="shared" si="11"/>
        <v>534797.3099999999</v>
      </c>
      <c r="G48" s="36">
        <f t="shared" si="11"/>
        <v>739825.4</v>
      </c>
      <c r="H48" s="36">
        <f t="shared" si="11"/>
        <v>25745.969999999972</v>
      </c>
      <c r="I48" s="36">
        <f t="shared" si="11"/>
        <v>576898.61</v>
      </c>
      <c r="J48" s="36">
        <f t="shared" si="11"/>
        <v>516895.47000000003</v>
      </c>
      <c r="K48" s="36">
        <f t="shared" si="11"/>
        <v>109356.83999999997</v>
      </c>
      <c r="L48" s="36">
        <f t="shared" si="11"/>
        <v>90618.74000000022</v>
      </c>
      <c r="M48" s="36">
        <f t="shared" si="11"/>
        <v>336014.55000000005</v>
      </c>
      <c r="N48" s="36">
        <f t="shared" si="11"/>
        <v>164589.47999999998</v>
      </c>
      <c r="O48" s="36">
        <f>SUM(B48:N48)</f>
        <v>5277268.379999999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857661.28</v>
      </c>
      <c r="C54" s="51">
        <f t="shared" si="12"/>
        <v>590309.98</v>
      </c>
      <c r="D54" s="51">
        <f t="shared" si="12"/>
        <v>562845.49</v>
      </c>
      <c r="E54" s="51">
        <f t="shared" si="12"/>
        <v>171709.25</v>
      </c>
      <c r="F54" s="51">
        <f t="shared" si="12"/>
        <v>534797.31</v>
      </c>
      <c r="G54" s="51">
        <f t="shared" si="12"/>
        <v>739825.4</v>
      </c>
      <c r="H54" s="51">
        <f t="shared" si="12"/>
        <v>25745.97</v>
      </c>
      <c r="I54" s="51">
        <f t="shared" si="12"/>
        <v>576898.61</v>
      </c>
      <c r="J54" s="51">
        <f t="shared" si="12"/>
        <v>516895.47</v>
      </c>
      <c r="K54" s="51">
        <f t="shared" si="12"/>
        <v>109356.84</v>
      </c>
      <c r="L54" s="51">
        <f t="shared" si="12"/>
        <v>90618.73</v>
      </c>
      <c r="M54" s="51">
        <f t="shared" si="12"/>
        <v>336014.55</v>
      </c>
      <c r="N54" s="51">
        <f t="shared" si="12"/>
        <v>164589.48</v>
      </c>
      <c r="O54" s="36">
        <f t="shared" si="12"/>
        <v>5277268.36</v>
      </c>
      <c r="Q54"/>
    </row>
    <row r="55" spans="1:18" ht="18.75" customHeight="1">
      <c r="A55" s="26" t="s">
        <v>54</v>
      </c>
      <c r="B55" s="51">
        <v>703152.99</v>
      </c>
      <c r="C55" s="51">
        <v>422014.13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1125167.12</v>
      </c>
      <c r="P55"/>
      <c r="Q55"/>
      <c r="R55" s="43"/>
    </row>
    <row r="56" spans="1:16" ht="18.75" customHeight="1">
      <c r="A56" s="26" t="s">
        <v>55</v>
      </c>
      <c r="B56" s="51">
        <v>154508.29</v>
      </c>
      <c r="C56" s="51">
        <v>168295.85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322804.14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562845.49</v>
      </c>
      <c r="E57" s="52">
        <v>0</v>
      </c>
      <c r="F57" s="52">
        <v>0</v>
      </c>
      <c r="G57" s="52">
        <v>0</v>
      </c>
      <c r="H57" s="51">
        <v>25745.97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588591.46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171709.25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171709.25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534797.31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534797.31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739825.4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739825.4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576898.61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576898.61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516895.47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516895.47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109356.84</v>
      </c>
      <c r="L63" s="31">
        <v>90618.73</v>
      </c>
      <c r="M63" s="52">
        <v>0</v>
      </c>
      <c r="N63" s="52">
        <v>0</v>
      </c>
      <c r="O63" s="36">
        <f t="shared" si="13"/>
        <v>199975.57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336014.55</v>
      </c>
      <c r="N64" s="52">
        <v>0</v>
      </c>
      <c r="O64" s="36">
        <f t="shared" si="13"/>
        <v>336014.55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164589.48</v>
      </c>
      <c r="O65" s="55">
        <f t="shared" si="13"/>
        <v>164589.48</v>
      </c>
      <c r="P65"/>
      <c r="S65"/>
      <c r="Z65"/>
    </row>
    <row r="66" spans="1:12" ht="21" customHeight="1">
      <c r="A66" s="56" t="s">
        <v>67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2022-04-14T17:30:07Z</dcterms:modified>
  <cp:category/>
  <cp:version/>
  <cp:contentType/>
  <cp:contentStatus/>
</cp:coreProperties>
</file>