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<sst xmlns="http://schemas.openxmlformats.org/spreadsheetml/2006/main" count="76" uniqueCount="75">
  <si>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</si>
  <si>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</si>
  <si>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</si>
  <si>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</si>
  <si>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</si>
  <si>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</si>
  <si>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</si>
  <si>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</si>
  <si>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</si>
  <si>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</si>
  <si>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</si>
  <si>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</si>
  <si>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</si>
  <si>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</si>
  <si>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</si>
  <si>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</si>
  <si>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</si>
  <si>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</si>
  <si>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</si>
  <si>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</si>
  <si>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</si>
  <si>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</si>
  <si>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</si>
  <si>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</si>
  <si>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</si>
  <si>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</si>
  <si>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</si>
  <si>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</si>
  <si>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</si>
  <si>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</si>
  <si>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</si>
  <si>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</si>
  <si>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</si>
  <si>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</si>
  <si>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</si>
  <si>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</si>
  <si>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</si>
  <si>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</si>
  <si>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</si>
  <si>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</si>
  <si>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</si>
  <si>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</si>
  <si>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</si>
  <si>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</si>
  <si>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</si>
  <si>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</si>
  <si>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</si>
  <si>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</si>
  <si>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</si>
  <si>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</si>
  <si>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</si>
  <si>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</si>
  <si>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</si>
  <si>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</si>
  <si>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</si>
  <si>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</si>
  <si>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</si>
  <si>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</si>
  <si>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</si>
  <si>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</si>
  <si>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</si>
  <si>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</si>
  <si>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</si>
  <si>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</si>
  <si>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</si>
  <si>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28/04/22 - VENCIMENTO 05/05/22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</si>
  <si>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</si>
  <si>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</si>
  <si>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</si>
  <si>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</si>
  <si>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</si>
  <si>
    <t>4.1. Pelo Transporte de Passageiros (1 x (2 + 2.1))</t>
  </si>
  <si>
    <t>5.2.8. Ajuste de Cronograma (+)</t>
  </si>
  <si>
    <t>5.2.9. Ajuste de Cronograma (-)</t>
  </si>
  <si>
    <t>5.2.10. Desconto do Saldo Remanescente de Investimento em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</si>
</sst>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32" fillId="33" borderId="4" xfId="0" applyFont="1" applyFill="1" applyBorder="1" applyAlignment="1">
      <alignment horizontal="left" vertical="center" indent="2"/>
    </xf>
    <xf numFmtId="171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2" sqref="A2:K2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65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9" t="s">
        <v>47</v>
      </c>
      <c r="B4" s="60" t="s">
        <v>46</v>
      </c>
      <c r="C4" s="61"/>
      <c r="D4" s="61"/>
      <c r="E4" s="61"/>
      <c r="F4" s="61"/>
      <c r="G4" s="61"/>
      <c r="H4" s="61"/>
      <c r="I4" s="61"/>
      <c r="J4" s="61"/>
      <c r="K4" s="59" t="s">
        <v>45</v>
      </c>
    </row>
    <row r="5" spans="1:11" ht="43.5" customHeight="1">
      <c r="A5" s="59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9"/>
    </row>
    <row r="6" spans="1:11" ht="18.75" customHeight="1">
      <c r="A6" s="59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9"/>
    </row>
    <row r="7" spans="1:14" ht="16.5" customHeight="1">
      <c r="A7" s="13" t="s">
        <v>33</v>
      </c>
      <c r="B7" s="46">
        <f aca="true" t="shared" si="0" ref="B7:K7">B8+B11</f>
        <v>338305</v>
      </c>
      <c r="C7" s="46">
        <f t="shared" si="0"/>
        <v>280367</v>
      </c>
      <c r="D7" s="46">
        <f t="shared" si="0"/>
        <v>348870</v>
      </c>
      <c r="E7" s="46">
        <f t="shared" si="0"/>
        <v>189294</v>
      </c>
      <c r="F7" s="46">
        <f t="shared" si="0"/>
        <v>233281</v>
      </c>
      <c r="G7" s="46">
        <f t="shared" si="0"/>
        <v>229386</v>
      </c>
      <c r="H7" s="46">
        <f t="shared" si="0"/>
        <v>272897</v>
      </c>
      <c r="I7" s="46">
        <f t="shared" si="0"/>
        <v>385653</v>
      </c>
      <c r="J7" s="46">
        <f t="shared" si="0"/>
        <v>122410</v>
      </c>
      <c r="K7" s="46">
        <f t="shared" si="0"/>
        <v>2400463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20529</v>
      </c>
      <c r="C8" s="44">
        <f t="shared" si="1"/>
        <v>20396</v>
      </c>
      <c r="D8" s="44">
        <f t="shared" si="1"/>
        <v>19840</v>
      </c>
      <c r="E8" s="44">
        <f t="shared" si="1"/>
        <v>13407</v>
      </c>
      <c r="F8" s="44">
        <f t="shared" si="1"/>
        <v>15366</v>
      </c>
      <c r="G8" s="44">
        <f t="shared" si="1"/>
        <v>7817</v>
      </c>
      <c r="H8" s="44">
        <f t="shared" si="1"/>
        <v>6934</v>
      </c>
      <c r="I8" s="44">
        <f t="shared" si="1"/>
        <v>21740</v>
      </c>
      <c r="J8" s="44">
        <f t="shared" si="1"/>
        <v>4318</v>
      </c>
      <c r="K8" s="37">
        <f>SUM(B8:J8)</f>
        <v>130347</v>
      </c>
      <c r="L8"/>
      <c r="M8"/>
      <c r="N8"/>
    </row>
    <row r="9" spans="1:14" ht="16.5" customHeight="1">
      <c r="A9" s="22" t="s">
        <v>31</v>
      </c>
      <c r="B9" s="44">
        <v>20484</v>
      </c>
      <c r="C9" s="44">
        <v>20388</v>
      </c>
      <c r="D9" s="44">
        <v>19831</v>
      </c>
      <c r="E9" s="44">
        <v>13317</v>
      </c>
      <c r="F9" s="44">
        <v>15349</v>
      </c>
      <c r="G9" s="44">
        <v>7812</v>
      </c>
      <c r="H9" s="44">
        <v>6934</v>
      </c>
      <c r="I9" s="44">
        <v>21644</v>
      </c>
      <c r="J9" s="44">
        <v>4318</v>
      </c>
      <c r="K9" s="37">
        <f>SUM(B9:J9)</f>
        <v>130077</v>
      </c>
      <c r="L9"/>
      <c r="M9"/>
      <c r="N9"/>
    </row>
    <row r="10" spans="1:14" ht="16.5" customHeight="1">
      <c r="A10" s="22" t="s">
        <v>30</v>
      </c>
      <c r="B10" s="44">
        <v>45</v>
      </c>
      <c r="C10" s="44">
        <v>8</v>
      </c>
      <c r="D10" s="44">
        <v>9</v>
      </c>
      <c r="E10" s="44">
        <v>90</v>
      </c>
      <c r="F10" s="44">
        <v>17</v>
      </c>
      <c r="G10" s="44">
        <v>5</v>
      </c>
      <c r="H10" s="44">
        <v>0</v>
      </c>
      <c r="I10" s="44">
        <v>96</v>
      </c>
      <c r="J10" s="44">
        <v>0</v>
      </c>
      <c r="K10" s="37">
        <f>SUM(B10:J10)</f>
        <v>270</v>
      </c>
      <c r="L10"/>
      <c r="M10"/>
      <c r="N10"/>
    </row>
    <row r="11" spans="1:14" ht="16.5" customHeight="1">
      <c r="A11" s="43" t="s">
        <v>29</v>
      </c>
      <c r="B11" s="42">
        <v>317776</v>
      </c>
      <c r="C11" s="42">
        <v>259971</v>
      </c>
      <c r="D11" s="42">
        <v>329030</v>
      </c>
      <c r="E11" s="42">
        <v>175887</v>
      </c>
      <c r="F11" s="42">
        <v>217915</v>
      </c>
      <c r="G11" s="42">
        <v>221569</v>
      </c>
      <c r="H11" s="42">
        <v>265963</v>
      </c>
      <c r="I11" s="42">
        <v>363913</v>
      </c>
      <c r="J11" s="42">
        <v>118092</v>
      </c>
      <c r="K11" s="37">
        <f>SUM(B11:J11)</f>
        <v>2270116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66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1.131504798911288</v>
      </c>
      <c r="C16" s="38">
        <v>1.16994375780272</v>
      </c>
      <c r="D16" s="38">
        <v>1.058909212053284</v>
      </c>
      <c r="E16" s="38">
        <v>1.364875164741602</v>
      </c>
      <c r="F16" s="38">
        <v>1.056854801218248</v>
      </c>
      <c r="G16" s="38">
        <v>1.170841266575927</v>
      </c>
      <c r="H16" s="38">
        <v>1.118921155460816</v>
      </c>
      <c r="I16" s="38">
        <v>1.084584014385162</v>
      </c>
      <c r="J16" s="38">
        <v>1.060087287321872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1569147.47</v>
      </c>
      <c r="C18" s="35">
        <f aca="true" t="shared" si="2" ref="C18:J18">SUM(C19:C26)</f>
        <v>1481980.7000000002</v>
      </c>
      <c r="D18" s="35">
        <f t="shared" si="2"/>
        <v>1845155.31</v>
      </c>
      <c r="E18" s="35">
        <f t="shared" si="2"/>
        <v>1122887.14</v>
      </c>
      <c r="F18" s="35">
        <f t="shared" si="2"/>
        <v>1135047.33</v>
      </c>
      <c r="G18" s="35">
        <f t="shared" si="2"/>
        <v>1241868.6099999999</v>
      </c>
      <c r="H18" s="35">
        <f t="shared" si="2"/>
        <v>1134235.02</v>
      </c>
      <c r="I18" s="35">
        <f t="shared" si="2"/>
        <v>1580386.77</v>
      </c>
      <c r="J18" s="35">
        <f t="shared" si="2"/>
        <v>544163.0000000001</v>
      </c>
      <c r="K18" s="35">
        <f>SUM(B18:J18)</f>
        <v>11654871.35</v>
      </c>
      <c r="L18"/>
      <c r="M18"/>
      <c r="N18"/>
    </row>
    <row r="19" spans="1:14" ht="16.5" customHeight="1">
      <c r="A19" s="18" t="s">
        <v>71</v>
      </c>
      <c r="B19" s="56">
        <f>ROUND((B13+B14)*B7,2)</f>
        <v>1350615.05</v>
      </c>
      <c r="C19" s="56">
        <f aca="true" t="shared" si="3" ref="C19:J19">ROUND((C13+C14)*C7,2)</f>
        <v>1229661.63</v>
      </c>
      <c r="D19" s="56">
        <f t="shared" si="3"/>
        <v>1696205.94</v>
      </c>
      <c r="E19" s="56">
        <f t="shared" si="3"/>
        <v>800202.53</v>
      </c>
      <c r="F19" s="56">
        <f t="shared" si="3"/>
        <v>1043582.55</v>
      </c>
      <c r="G19" s="56">
        <f t="shared" si="3"/>
        <v>1036549.46</v>
      </c>
      <c r="H19" s="56">
        <f t="shared" si="3"/>
        <v>981883.41</v>
      </c>
      <c r="I19" s="56">
        <f t="shared" si="3"/>
        <v>1401655.83</v>
      </c>
      <c r="J19" s="56">
        <f t="shared" si="3"/>
        <v>503398.88</v>
      </c>
      <c r="K19" s="30">
        <f>SUM(B19:J19)</f>
        <v>10043755.28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177612.36</v>
      </c>
      <c r="C20" s="30">
        <f t="shared" si="4"/>
        <v>208973.32</v>
      </c>
      <c r="D20" s="30">
        <f t="shared" si="4"/>
        <v>99922.16</v>
      </c>
      <c r="E20" s="30">
        <f t="shared" si="4"/>
        <v>291974.03</v>
      </c>
      <c r="F20" s="30">
        <f t="shared" si="4"/>
        <v>59332.68</v>
      </c>
      <c r="G20" s="30">
        <f t="shared" si="4"/>
        <v>177085.42</v>
      </c>
      <c r="H20" s="30">
        <f t="shared" si="4"/>
        <v>116766.71</v>
      </c>
      <c r="I20" s="30">
        <f t="shared" si="4"/>
        <v>118557.68</v>
      </c>
      <c r="J20" s="30">
        <f t="shared" si="4"/>
        <v>30247.87</v>
      </c>
      <c r="K20" s="30">
        <f aca="true" t="shared" si="5" ref="K20:K26">SUM(B20:J20)</f>
        <v>1280472.2300000002</v>
      </c>
      <c r="L20"/>
      <c r="M20"/>
      <c r="N20"/>
    </row>
    <row r="21" spans="1:14" ht="16.5" customHeight="1">
      <c r="A21" s="18" t="s">
        <v>25</v>
      </c>
      <c r="B21" s="30">
        <v>37075.2</v>
      </c>
      <c r="C21" s="30">
        <v>38141.81</v>
      </c>
      <c r="D21" s="30">
        <v>41832.1</v>
      </c>
      <c r="E21" s="30">
        <v>26098.93</v>
      </c>
      <c r="F21" s="30">
        <v>28988.44</v>
      </c>
      <c r="G21" s="30">
        <v>24929.24</v>
      </c>
      <c r="H21" s="30">
        <v>30835.47</v>
      </c>
      <c r="I21" s="30">
        <v>54740.13</v>
      </c>
      <c r="J21" s="30">
        <v>13782.4</v>
      </c>
      <c r="K21" s="30">
        <f t="shared" si="5"/>
        <v>296423.72</v>
      </c>
      <c r="L21"/>
      <c r="M21"/>
      <c r="N21"/>
    </row>
    <row r="22" spans="1:14" ht="16.5" customHeight="1">
      <c r="A22" s="18" t="s">
        <v>24</v>
      </c>
      <c r="B22" s="30">
        <v>1524.74</v>
      </c>
      <c r="C22" s="34">
        <v>3049.48</v>
      </c>
      <c r="D22" s="34">
        <v>4574.22</v>
      </c>
      <c r="E22" s="30">
        <v>3049.48</v>
      </c>
      <c r="F22" s="30">
        <v>1524.74</v>
      </c>
      <c r="G22" s="34">
        <v>1524.74</v>
      </c>
      <c r="H22" s="34">
        <v>3049.48</v>
      </c>
      <c r="I22" s="34">
        <v>3049.48</v>
      </c>
      <c r="J22" s="34">
        <v>1524.74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-5594.89</v>
      </c>
      <c r="K23" s="30">
        <f t="shared" si="5"/>
        <v>-5594.89</v>
      </c>
      <c r="L23"/>
      <c r="M23"/>
      <c r="N23"/>
    </row>
    <row r="24" spans="1:14" ht="16.5" customHeight="1">
      <c r="A24" s="55" t="s">
        <v>67</v>
      </c>
      <c r="B24" s="30">
        <v>1218.18</v>
      </c>
      <c r="C24" s="30">
        <v>1151.03</v>
      </c>
      <c r="D24" s="30">
        <v>1431.6</v>
      </c>
      <c r="E24" s="30">
        <v>870.47</v>
      </c>
      <c r="F24" s="30">
        <v>880.06</v>
      </c>
      <c r="G24" s="30">
        <v>963.99</v>
      </c>
      <c r="H24" s="30">
        <v>880.06</v>
      </c>
      <c r="I24" s="30">
        <v>1227.77</v>
      </c>
      <c r="J24" s="30">
        <v>422.05</v>
      </c>
      <c r="K24" s="30">
        <f t="shared" si="5"/>
        <v>9045.21</v>
      </c>
      <c r="L24"/>
      <c r="M24"/>
      <c r="N24"/>
    </row>
    <row r="25" spans="1:14" ht="16.5" customHeight="1">
      <c r="A25" s="55" t="s">
        <v>68</v>
      </c>
      <c r="B25" s="30">
        <v>788.9</v>
      </c>
      <c r="C25" s="30">
        <v>736.31</v>
      </c>
      <c r="D25" s="30">
        <v>873.45</v>
      </c>
      <c r="E25" s="30">
        <v>508.02</v>
      </c>
      <c r="F25" s="30">
        <v>530.54</v>
      </c>
      <c r="G25" s="30">
        <v>603.52</v>
      </c>
      <c r="H25" s="30">
        <v>609.89</v>
      </c>
      <c r="I25" s="30">
        <v>882.04</v>
      </c>
      <c r="J25" s="30">
        <v>277.79</v>
      </c>
      <c r="K25" s="30">
        <f t="shared" si="5"/>
        <v>5810.46</v>
      </c>
      <c r="L25"/>
      <c r="M25"/>
      <c r="N25"/>
    </row>
    <row r="26" spans="1:14" ht="16.5" customHeight="1">
      <c r="A26" s="55" t="s">
        <v>69</v>
      </c>
      <c r="B26" s="30">
        <v>313.04</v>
      </c>
      <c r="C26" s="30">
        <v>267.12</v>
      </c>
      <c r="D26" s="30">
        <v>315.84</v>
      </c>
      <c r="E26" s="30">
        <v>183.68</v>
      </c>
      <c r="F26" s="30">
        <v>208.32</v>
      </c>
      <c r="G26" s="30">
        <v>212.24</v>
      </c>
      <c r="H26" s="30">
        <v>210</v>
      </c>
      <c r="I26" s="30">
        <v>273.84</v>
      </c>
      <c r="J26" s="30">
        <v>104.16</v>
      </c>
      <c r="K26" s="30">
        <f t="shared" si="5"/>
        <v>2088.24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-163431.42</v>
      </c>
      <c r="C29" s="30">
        <f t="shared" si="6"/>
        <v>-103503.64</v>
      </c>
      <c r="D29" s="30">
        <f t="shared" si="6"/>
        <v>-143478.82000000007</v>
      </c>
      <c r="E29" s="30">
        <f t="shared" si="6"/>
        <v>-141256.9</v>
      </c>
      <c r="F29" s="30">
        <f t="shared" si="6"/>
        <v>-72429.29000000001</v>
      </c>
      <c r="G29" s="30">
        <f t="shared" si="6"/>
        <v>-128447.12</v>
      </c>
      <c r="H29" s="30">
        <f t="shared" si="6"/>
        <v>-56674.03</v>
      </c>
      <c r="I29" s="30">
        <f t="shared" si="6"/>
        <v>-135255.04</v>
      </c>
      <c r="J29" s="30">
        <f t="shared" si="6"/>
        <v>-37550.79</v>
      </c>
      <c r="K29" s="30">
        <f aca="true" t="shared" si="7" ref="K29:K37">SUM(B29:J29)</f>
        <v>-982027.0500000002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-156657.59000000003</v>
      </c>
      <c r="C30" s="30">
        <f t="shared" si="8"/>
        <v>-97103.17</v>
      </c>
      <c r="D30" s="30">
        <f t="shared" si="8"/>
        <v>-114916.15999999999</v>
      </c>
      <c r="E30" s="30">
        <f t="shared" si="8"/>
        <v>-136416.55</v>
      </c>
      <c r="F30" s="30">
        <f t="shared" si="8"/>
        <v>-67535.6</v>
      </c>
      <c r="G30" s="30">
        <f t="shared" si="8"/>
        <v>-123086.73</v>
      </c>
      <c r="H30" s="30">
        <f t="shared" si="8"/>
        <v>-51780.34</v>
      </c>
      <c r="I30" s="30">
        <f t="shared" si="8"/>
        <v>-128427.87</v>
      </c>
      <c r="J30" s="30">
        <f t="shared" si="8"/>
        <v>-29239.75</v>
      </c>
      <c r="K30" s="30">
        <f t="shared" si="7"/>
        <v>-905163.7599999999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-90129.6</v>
      </c>
      <c r="C31" s="30">
        <f aca="true" t="shared" si="9" ref="C31:J31">-ROUND((C9)*$E$3,2)</f>
        <v>-89707.2</v>
      </c>
      <c r="D31" s="30">
        <f t="shared" si="9"/>
        <v>-87256.4</v>
      </c>
      <c r="E31" s="30">
        <f t="shared" si="9"/>
        <v>-58594.8</v>
      </c>
      <c r="F31" s="30">
        <f t="shared" si="9"/>
        <v>-67535.6</v>
      </c>
      <c r="G31" s="30">
        <f t="shared" si="9"/>
        <v>-34372.8</v>
      </c>
      <c r="H31" s="30">
        <f t="shared" si="9"/>
        <v>-30509.6</v>
      </c>
      <c r="I31" s="30">
        <f t="shared" si="9"/>
        <v>-95233.6</v>
      </c>
      <c r="J31" s="30">
        <f t="shared" si="9"/>
        <v>-18999.2</v>
      </c>
      <c r="K31" s="30">
        <f t="shared" si="7"/>
        <v>-572338.7999999999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-30.8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-30.8</v>
      </c>
      <c r="L33"/>
      <c r="M33"/>
      <c r="N33"/>
    </row>
    <row r="34" spans="1:14" ht="16.5" customHeight="1">
      <c r="A34" s="25" t="s">
        <v>18</v>
      </c>
      <c r="B34" s="30">
        <v>-66527.99</v>
      </c>
      <c r="C34" s="30">
        <v>-7395.97</v>
      </c>
      <c r="D34" s="30">
        <v>-27659.76</v>
      </c>
      <c r="E34" s="30">
        <v>-77790.95</v>
      </c>
      <c r="F34" s="26">
        <v>0</v>
      </c>
      <c r="G34" s="30">
        <v>-88713.93</v>
      </c>
      <c r="H34" s="30">
        <v>-21270.74</v>
      </c>
      <c r="I34" s="30">
        <v>-33194.27</v>
      </c>
      <c r="J34" s="30">
        <v>-10240.55</v>
      </c>
      <c r="K34" s="30">
        <f t="shared" si="7"/>
        <v>-332794.16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-6773.83</v>
      </c>
      <c r="C35" s="27">
        <f t="shared" si="10"/>
        <v>-6400.47</v>
      </c>
      <c r="D35" s="27">
        <f t="shared" si="10"/>
        <v>-28562.660000000076</v>
      </c>
      <c r="E35" s="27">
        <f t="shared" si="10"/>
        <v>-4840.35</v>
      </c>
      <c r="F35" s="27">
        <f t="shared" si="10"/>
        <v>-4893.69</v>
      </c>
      <c r="G35" s="27">
        <f t="shared" si="10"/>
        <v>-5360.39</v>
      </c>
      <c r="H35" s="27">
        <f t="shared" si="10"/>
        <v>-4893.69</v>
      </c>
      <c r="I35" s="27">
        <f t="shared" si="10"/>
        <v>-6827.17</v>
      </c>
      <c r="J35" s="27">
        <f t="shared" si="10"/>
        <v>-8311.04</v>
      </c>
      <c r="K35" s="30">
        <f t="shared" si="7"/>
        <v>-76863.2900000001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-20602.08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-5964.2</v>
      </c>
      <c r="K36" s="30">
        <f t="shared" si="7"/>
        <v>-26566.280000000002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72</v>
      </c>
      <c r="B43" s="17">
        <v>0</v>
      </c>
      <c r="C43" s="17">
        <v>0</v>
      </c>
      <c r="D43" s="17">
        <v>1350000</v>
      </c>
      <c r="E43" s="17">
        <v>765000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3006000</v>
      </c>
      <c r="L43" s="24"/>
      <c r="M43"/>
      <c r="N43"/>
    </row>
    <row r="44" spans="1:14" s="23" customFormat="1" ht="16.5" customHeight="1">
      <c r="A44" s="25" t="s">
        <v>73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74</v>
      </c>
      <c r="B45" s="17">
        <v>-6773.83</v>
      </c>
      <c r="C45" s="17">
        <v>-6400.47</v>
      </c>
      <c r="D45" s="17">
        <v>-7960.58</v>
      </c>
      <c r="E45" s="17">
        <v>-4840.35</v>
      </c>
      <c r="F45" s="17">
        <v>-4893.69</v>
      </c>
      <c r="G45" s="17">
        <v>-5360.39</v>
      </c>
      <c r="H45" s="17">
        <v>-4893.69</v>
      </c>
      <c r="I45" s="17">
        <v>-6827.17</v>
      </c>
      <c r="J45" s="17">
        <v>-2346.84</v>
      </c>
      <c r="K45" s="17">
        <f>SUM(B45:J45)</f>
        <v>-50297.009999999995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1405716.05</v>
      </c>
      <c r="C49" s="27">
        <f t="shared" si="11"/>
        <v>1378477.0600000003</v>
      </c>
      <c r="D49" s="27">
        <f t="shared" si="11"/>
        <v>1701676.49</v>
      </c>
      <c r="E49" s="27">
        <f t="shared" si="11"/>
        <v>981630.2399999999</v>
      </c>
      <c r="F49" s="27">
        <f t="shared" si="11"/>
        <v>1062618.04</v>
      </c>
      <c r="G49" s="27">
        <f t="shared" si="11"/>
        <v>1113421.4899999998</v>
      </c>
      <c r="H49" s="27">
        <f t="shared" si="11"/>
        <v>1077560.99</v>
      </c>
      <c r="I49" s="27">
        <f t="shared" si="11"/>
        <v>1445131.73</v>
      </c>
      <c r="J49" s="27">
        <f t="shared" si="11"/>
        <v>506612.21000000014</v>
      </c>
      <c r="K49" s="20">
        <f>SUM(B49:J49)</f>
        <v>10672844.300000003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1405716.05</v>
      </c>
      <c r="C55" s="10">
        <f t="shared" si="13"/>
        <v>1378477.06</v>
      </c>
      <c r="D55" s="10">
        <f t="shared" si="13"/>
        <v>1701676.49</v>
      </c>
      <c r="E55" s="10">
        <f t="shared" si="13"/>
        <v>981630.23</v>
      </c>
      <c r="F55" s="10">
        <f t="shared" si="13"/>
        <v>1062618.05</v>
      </c>
      <c r="G55" s="10">
        <f t="shared" si="13"/>
        <v>1113421.49</v>
      </c>
      <c r="H55" s="10">
        <f t="shared" si="13"/>
        <v>1077560.99</v>
      </c>
      <c r="I55" s="10">
        <f>SUM(I56:I68)</f>
        <v>1445131.72</v>
      </c>
      <c r="J55" s="10">
        <f t="shared" si="13"/>
        <v>506612.22</v>
      </c>
      <c r="K55" s="5">
        <f>SUM(K56:K68)</f>
        <v>10672844.3</v>
      </c>
      <c r="L55" s="9"/>
    </row>
    <row r="56" spans="1:11" ht="16.5" customHeight="1">
      <c r="A56" s="7" t="s">
        <v>56</v>
      </c>
      <c r="B56" s="8">
        <v>1228033.54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1228033.54</v>
      </c>
    </row>
    <row r="57" spans="1:11" ht="16.5" customHeight="1">
      <c r="A57" s="7" t="s">
        <v>57</v>
      </c>
      <c r="B57" s="8">
        <v>177682.51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177682.51</v>
      </c>
    </row>
    <row r="58" spans="1:11" ht="16.5" customHeight="1">
      <c r="A58" s="7" t="s">
        <v>4</v>
      </c>
      <c r="B58" s="6">
        <v>0</v>
      </c>
      <c r="C58" s="8">
        <v>1378477.06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1378477.06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1701676.49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1701676.49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981630.23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981630.23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1062618.05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1062618.05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1113421.49</v>
      </c>
      <c r="H62" s="6">
        <v>0</v>
      </c>
      <c r="I62" s="6">
        <v>0</v>
      </c>
      <c r="J62" s="6">
        <v>0</v>
      </c>
      <c r="K62" s="5">
        <f t="shared" si="14"/>
        <v>1113421.49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1077560.99</v>
      </c>
      <c r="I63" s="6">
        <v>0</v>
      </c>
      <c r="J63" s="6">
        <v>0</v>
      </c>
      <c r="K63" s="5">
        <f t="shared" si="14"/>
        <v>1077560.99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543947.58</v>
      </c>
      <c r="J65" s="6">
        <v>0</v>
      </c>
      <c r="K65" s="5">
        <f t="shared" si="14"/>
        <v>543947.58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901184.14</v>
      </c>
      <c r="J66" s="6">
        <v>0</v>
      </c>
      <c r="K66" s="5">
        <f t="shared" si="14"/>
        <v>901184.14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506612.22</v>
      </c>
      <c r="K67" s="5">
        <f t="shared" si="14"/>
        <v>506612.22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2022-05-04T17:17:38Z</dcterms:modified>
  <cp:category/>
  <cp:version/>
  <cp:contentType/>
  <cp:contentStatus/>
</cp:coreProperties>
</file>