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<sst xmlns="http://schemas.openxmlformats.org/spreadsheetml/2006/main" count="77" uniqueCount="76">
  <si>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</si>
  <si>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</si>
  <si>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</si>
  <si>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</si>
  <si>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</si>
  <si>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</si>
  <si>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</si>
  <si>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</si>
  <si>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</si>
  <si>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</si>
  <si>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</si>
  <si>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</si>
  <si>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</si>
  <si>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</si>
  <si>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</si>
  <si>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</si>
  <si>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</si>
  <si>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</si>
  <si>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</si>
  <si>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</si>
  <si>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</si>
  <si>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</si>
  <si>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</si>
  <si>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</si>
  <si>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</si>
  <si>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</si>
  <si>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</si>
  <si>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</si>
  <si>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</si>
  <si>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</si>
  <si>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</si>
  <si>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</si>
  <si>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</si>
  <si>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</si>
  <si>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</si>
  <si>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</si>
  <si>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</si>
  <si>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</si>
  <si>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</si>
  <si>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</si>
  <si>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</si>
  <si>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</si>
  <si>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</si>
  <si>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</si>
  <si>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</si>
  <si>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</si>
  <si>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</si>
  <si>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</si>
  <si>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</si>
  <si>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</si>
  <si>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</si>
  <si>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</si>
  <si>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</si>
  <si>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</si>
  <si>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</si>
  <si>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</si>
  <si>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</si>
  <si>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</si>
  <si>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</si>
  <si>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</si>
  <si>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</si>
  <si>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</si>
  <si>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</si>
  <si>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</si>
  <si>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27/04/22 - VENCIMENTO 04/05/22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</si>
  <si>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</si>
  <si>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</si>
  <si>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</si>
  <si>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</si>
  <si>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</si>
  <si>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4.1. Pelo Transporte de Passageiros (1 x (2 + 2.1))</t>
  </si>
  <si>
    <t>5.3. Revisão de Remuneração pelo Transporte Coletivo ¹</t>
  </si>
  <si>
    <t>¹ Fator de transição de 08/03.</t>
  </si>
  <si>
    <t>5.2.8. Ajuste de Cronograma (+)</t>
  </si>
  <si>
    <t>5.2.9. Ajuste de Cronograma (-)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</si>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</sst>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33" fillId="33" borderId="4" xfId="0" applyFont="1" applyFill="1" applyBorder="1" applyAlignment="1">
      <alignment horizontal="left" vertical="center" indent="2"/>
    </xf>
    <xf numFmtId="171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B1">
      <selection activeCell="K22" sqref="K22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0" t="s">
        <v>46</v>
      </c>
      <c r="B4" s="61" t="s">
        <v>45</v>
      </c>
      <c r="C4" s="62"/>
      <c r="D4" s="62"/>
      <c r="E4" s="62"/>
      <c r="F4" s="62"/>
      <c r="G4" s="62"/>
      <c r="H4" s="62"/>
      <c r="I4" s="62"/>
      <c r="J4" s="62"/>
      <c r="K4" s="60" t="s">
        <v>44</v>
      </c>
    </row>
    <row r="5" spans="1:11" ht="43.5" customHeight="1">
      <c r="A5" s="60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0"/>
    </row>
    <row r="6" spans="1:11" ht="18.75" customHeight="1">
      <c r="A6" s="60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0"/>
    </row>
    <row r="7" spans="1:14" ht="16.5" customHeight="1">
      <c r="A7" s="13" t="s">
        <v>32</v>
      </c>
      <c r="B7" s="46">
        <f aca="true" t="shared" si="0" ref="B7:K7">B8+B11</f>
        <v>340000</v>
      </c>
      <c r="C7" s="46">
        <f t="shared" si="0"/>
        <v>280911</v>
      </c>
      <c r="D7" s="46">
        <f t="shared" si="0"/>
        <v>352919</v>
      </c>
      <c r="E7" s="46">
        <f t="shared" si="0"/>
        <v>189345</v>
      </c>
      <c r="F7" s="46">
        <f t="shared" si="0"/>
        <v>231940</v>
      </c>
      <c r="G7" s="46">
        <f t="shared" si="0"/>
        <v>226007</v>
      </c>
      <c r="H7" s="46">
        <f t="shared" si="0"/>
        <v>271521</v>
      </c>
      <c r="I7" s="46">
        <f t="shared" si="0"/>
        <v>385882</v>
      </c>
      <c r="J7" s="46">
        <f t="shared" si="0"/>
        <v>121413</v>
      </c>
      <c r="K7" s="46">
        <f t="shared" si="0"/>
        <v>2399938</v>
      </c>
      <c r="L7" s="45"/>
      <c r="M7"/>
      <c r="N7"/>
    </row>
    <row r="8" spans="1:14" ht="16.5" customHeight="1">
      <c r="A8" s="43" t="s">
        <v>31</v>
      </c>
      <c r="B8" s="44">
        <f aca="true" t="shared" si="1" ref="B8:J8">+B9+B10</f>
        <v>20072</v>
      </c>
      <c r="C8" s="44">
        <f t="shared" si="1"/>
        <v>20166</v>
      </c>
      <c r="D8" s="44">
        <f t="shared" si="1"/>
        <v>20153</v>
      </c>
      <c r="E8" s="44">
        <f t="shared" si="1"/>
        <v>13436</v>
      </c>
      <c r="F8" s="44">
        <f t="shared" si="1"/>
        <v>14569</v>
      </c>
      <c r="G8" s="44">
        <f t="shared" si="1"/>
        <v>7366</v>
      </c>
      <c r="H8" s="44">
        <f t="shared" si="1"/>
        <v>6938</v>
      </c>
      <c r="I8" s="44">
        <f t="shared" si="1"/>
        <v>21662</v>
      </c>
      <c r="J8" s="44">
        <f t="shared" si="1"/>
        <v>4523</v>
      </c>
      <c r="K8" s="37">
        <f>SUM(B8:J8)</f>
        <v>128885</v>
      </c>
      <c r="L8"/>
      <c r="M8"/>
      <c r="N8"/>
    </row>
    <row r="9" spans="1:14" ht="16.5" customHeight="1">
      <c r="A9" s="22" t="s">
        <v>30</v>
      </c>
      <c r="B9" s="44">
        <v>20014</v>
      </c>
      <c r="C9" s="44">
        <v>20156</v>
      </c>
      <c r="D9" s="44">
        <v>20143</v>
      </c>
      <c r="E9" s="44">
        <v>13344</v>
      </c>
      <c r="F9" s="44">
        <v>14552</v>
      </c>
      <c r="G9" s="44">
        <v>7364</v>
      </c>
      <c r="H9" s="44">
        <v>6938</v>
      </c>
      <c r="I9" s="44">
        <v>21560</v>
      </c>
      <c r="J9" s="44">
        <v>4523</v>
      </c>
      <c r="K9" s="37">
        <f>SUM(B9:J9)</f>
        <v>128594</v>
      </c>
      <c r="L9"/>
      <c r="M9"/>
      <c r="N9"/>
    </row>
    <row r="10" spans="1:14" ht="16.5" customHeight="1">
      <c r="A10" s="22" t="s">
        <v>29</v>
      </c>
      <c r="B10" s="44">
        <v>58</v>
      </c>
      <c r="C10" s="44">
        <v>10</v>
      </c>
      <c r="D10" s="44">
        <v>10</v>
      </c>
      <c r="E10" s="44">
        <v>92</v>
      </c>
      <c r="F10" s="44">
        <v>17</v>
      </c>
      <c r="G10" s="44">
        <v>2</v>
      </c>
      <c r="H10" s="44">
        <v>0</v>
      </c>
      <c r="I10" s="44">
        <v>102</v>
      </c>
      <c r="J10" s="44">
        <v>0</v>
      </c>
      <c r="K10" s="37">
        <f>SUM(B10:J10)</f>
        <v>291</v>
      </c>
      <c r="L10"/>
      <c r="M10"/>
      <c r="N10"/>
    </row>
    <row r="11" spans="1:14" ht="16.5" customHeight="1">
      <c r="A11" s="43" t="s">
        <v>28</v>
      </c>
      <c r="B11" s="42">
        <v>319928</v>
      </c>
      <c r="C11" s="42">
        <v>260745</v>
      </c>
      <c r="D11" s="42">
        <v>332766</v>
      </c>
      <c r="E11" s="42">
        <v>175909</v>
      </c>
      <c r="F11" s="42">
        <v>217371</v>
      </c>
      <c r="G11" s="42">
        <v>218641</v>
      </c>
      <c r="H11" s="42">
        <v>264583</v>
      </c>
      <c r="I11" s="42">
        <v>364220</v>
      </c>
      <c r="J11" s="42">
        <v>116890</v>
      </c>
      <c r="K11" s="37">
        <f>SUM(B11:J11)</f>
        <v>2271053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27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65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26</v>
      </c>
      <c r="B16" s="38">
        <v>1.126191106205204</v>
      </c>
      <c r="C16" s="38">
        <v>1.1702431018446</v>
      </c>
      <c r="D16" s="38">
        <v>1.04792537483084</v>
      </c>
      <c r="E16" s="38">
        <v>1.364129025068499</v>
      </c>
      <c r="F16" s="38">
        <v>1.060651126893494</v>
      </c>
      <c r="G16" s="38">
        <v>1.182658625371545</v>
      </c>
      <c r="H16" s="38">
        <v>1.117993032124336</v>
      </c>
      <c r="I16" s="38">
        <v>1.086003255146815</v>
      </c>
      <c r="J16" s="38">
        <v>1.066657252221313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69</v>
      </c>
      <c r="B18" s="35">
        <f>SUM(B19:B26)</f>
        <v>1569892</v>
      </c>
      <c r="C18" s="35">
        <f aca="true" t="shared" si="2" ref="C18:J18">SUM(C19:C26)</f>
        <v>1484816.8600000003</v>
      </c>
      <c r="D18" s="35">
        <f t="shared" si="2"/>
        <v>1847481.73</v>
      </c>
      <c r="E18" s="35">
        <f t="shared" si="2"/>
        <v>1122958.49</v>
      </c>
      <c r="F18" s="35">
        <f t="shared" si="2"/>
        <v>1132675.9600000002</v>
      </c>
      <c r="G18" s="35">
        <f t="shared" si="2"/>
        <v>1236220.1300000001</v>
      </c>
      <c r="H18" s="35">
        <f t="shared" si="2"/>
        <v>1127922.47</v>
      </c>
      <c r="I18" s="35">
        <f t="shared" si="2"/>
        <v>1583360.43</v>
      </c>
      <c r="J18" s="35">
        <f t="shared" si="2"/>
        <v>543365.4800000001</v>
      </c>
      <c r="K18" s="35">
        <f>SUM(B18:J18)</f>
        <v>11648693.55</v>
      </c>
      <c r="L18"/>
      <c r="M18"/>
      <c r="N18"/>
    </row>
    <row r="19" spans="1:14" ht="16.5" customHeight="1">
      <c r="A19" s="18" t="s">
        <v>70</v>
      </c>
      <c r="B19" s="56">
        <f>ROUND((B13+B14)*B7,2)</f>
        <v>1357382</v>
      </c>
      <c r="C19" s="56">
        <f aca="true" t="shared" si="3" ref="C19:J19">ROUND((C13+C14)*C7,2)</f>
        <v>1232047.55</v>
      </c>
      <c r="D19" s="56">
        <f t="shared" si="3"/>
        <v>1715892.18</v>
      </c>
      <c r="E19" s="56">
        <f t="shared" si="3"/>
        <v>800418.12</v>
      </c>
      <c r="F19" s="56">
        <f t="shared" si="3"/>
        <v>1037583.59</v>
      </c>
      <c r="G19" s="56">
        <f t="shared" si="3"/>
        <v>1021280.43</v>
      </c>
      <c r="H19" s="56">
        <f t="shared" si="3"/>
        <v>976932.56</v>
      </c>
      <c r="I19" s="56">
        <f t="shared" si="3"/>
        <v>1402488.13</v>
      </c>
      <c r="J19" s="56">
        <f t="shared" si="3"/>
        <v>499298.82</v>
      </c>
      <c r="K19" s="30">
        <f>SUM(B19:J19)</f>
        <v>10043323.379999999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171289.54</v>
      </c>
      <c r="C20" s="30">
        <f t="shared" si="4"/>
        <v>209747.6</v>
      </c>
      <c r="D20" s="30">
        <f t="shared" si="4"/>
        <v>82234.78</v>
      </c>
      <c r="E20" s="30">
        <f t="shared" si="4"/>
        <v>291455.47</v>
      </c>
      <c r="F20" s="30">
        <f t="shared" si="4"/>
        <v>62930.61</v>
      </c>
      <c r="G20" s="30">
        <f t="shared" si="4"/>
        <v>186545.68</v>
      </c>
      <c r="H20" s="30">
        <f t="shared" si="4"/>
        <v>115271.23</v>
      </c>
      <c r="I20" s="30">
        <f t="shared" si="4"/>
        <v>120618.54</v>
      </c>
      <c r="J20" s="30">
        <f t="shared" si="4"/>
        <v>33281.89</v>
      </c>
      <c r="K20" s="30">
        <f aca="true" t="shared" si="5" ref="K20:K26">SUM(B20:J20)</f>
        <v>1273375.3399999999</v>
      </c>
      <c r="L20"/>
      <c r="M20"/>
      <c r="N20"/>
    </row>
    <row r="21" spans="1:14" ht="16.5" customHeight="1">
      <c r="A21" s="18" t="s">
        <v>24</v>
      </c>
      <c r="B21" s="30">
        <v>37375.6</v>
      </c>
      <c r="C21" s="30">
        <v>37815.37</v>
      </c>
      <c r="D21" s="30">
        <v>42157.26</v>
      </c>
      <c r="E21" s="30">
        <v>26470.85</v>
      </c>
      <c r="F21" s="30">
        <v>29018.1</v>
      </c>
      <c r="G21" s="30">
        <v>25094.33</v>
      </c>
      <c r="H21" s="30">
        <v>30974.05</v>
      </c>
      <c r="I21" s="30">
        <v>54818.23</v>
      </c>
      <c r="J21" s="30">
        <v>14050.92</v>
      </c>
      <c r="K21" s="30">
        <f t="shared" si="5"/>
        <v>297774.70999999996</v>
      </c>
      <c r="L21"/>
      <c r="M21"/>
      <c r="N21"/>
    </row>
    <row r="22" spans="1:14" ht="16.5" customHeight="1">
      <c r="A22" s="18" t="s">
        <v>23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55" t="s">
        <v>66</v>
      </c>
      <c r="B24" s="30">
        <v>1218.18</v>
      </c>
      <c r="C24" s="30">
        <v>1153.43</v>
      </c>
      <c r="D24" s="30">
        <v>1434</v>
      </c>
      <c r="E24" s="30">
        <v>872.87</v>
      </c>
      <c r="F24" s="30">
        <v>880.06</v>
      </c>
      <c r="G24" s="30">
        <v>959.19</v>
      </c>
      <c r="H24" s="30">
        <v>875.26</v>
      </c>
      <c r="I24" s="30">
        <v>1230.17</v>
      </c>
      <c r="J24" s="30">
        <v>422.05</v>
      </c>
      <c r="K24" s="30">
        <f t="shared" si="5"/>
        <v>9045.210000000001</v>
      </c>
      <c r="L24"/>
      <c r="M24"/>
      <c r="N24"/>
    </row>
    <row r="25" spans="1:14" ht="16.5" customHeight="1">
      <c r="A25" s="55" t="s">
        <v>67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55" t="s">
        <v>68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-177008.21000000002</v>
      </c>
      <c r="C29" s="30">
        <f t="shared" si="6"/>
        <v>-104156.18000000001</v>
      </c>
      <c r="D29" s="30">
        <f t="shared" si="6"/>
        <v>-171117.7600000001</v>
      </c>
      <c r="E29" s="30">
        <f t="shared" si="6"/>
        <v>-165825.24000000002</v>
      </c>
      <c r="F29" s="30">
        <f t="shared" si="6"/>
        <v>-68774.67</v>
      </c>
      <c r="G29" s="30">
        <f t="shared" si="6"/>
        <v>-150855.4</v>
      </c>
      <c r="H29" s="30">
        <f t="shared" si="6"/>
        <v>-59431.23</v>
      </c>
      <c r="I29" s="30">
        <f t="shared" si="6"/>
        <v>-138720.75</v>
      </c>
      <c r="J29" s="30">
        <f t="shared" si="6"/>
        <v>-40281.770000000004</v>
      </c>
      <c r="K29" s="30">
        <f aca="true" t="shared" si="7" ref="K29:K37">SUM(B29:J29)</f>
        <v>-1076171.2100000002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-171453.09000000003</v>
      </c>
      <c r="C30" s="30">
        <f t="shared" si="8"/>
        <v>-97387</v>
      </c>
      <c r="D30" s="30">
        <f t="shared" si="8"/>
        <v>-119948.7</v>
      </c>
      <c r="E30" s="30">
        <f t="shared" si="8"/>
        <v>-162440.85</v>
      </c>
      <c r="F30" s="30">
        <f t="shared" si="8"/>
        <v>-64028.8</v>
      </c>
      <c r="G30" s="30">
        <f t="shared" si="8"/>
        <v>-145698.19</v>
      </c>
      <c r="H30" s="30">
        <f t="shared" si="8"/>
        <v>-54208.19</v>
      </c>
      <c r="I30" s="30">
        <f t="shared" si="8"/>
        <v>-131819.62</v>
      </c>
      <c r="J30" s="30">
        <f t="shared" si="8"/>
        <v>-31302.15</v>
      </c>
      <c r="K30" s="30">
        <f t="shared" si="7"/>
        <v>-978286.5900000001</v>
      </c>
      <c r="L30"/>
      <c r="M30"/>
      <c r="N30"/>
    </row>
    <row r="31" spans="1:14" s="23" customFormat="1" ht="16.5" customHeight="1">
      <c r="A31" s="29" t="s">
        <v>54</v>
      </c>
      <c r="B31" s="30">
        <f>-ROUND((B9)*$E$3,2)</f>
        <v>-88061.6</v>
      </c>
      <c r="C31" s="30">
        <f aca="true" t="shared" si="9" ref="C31:J31">-ROUND((C9)*$E$3,2)</f>
        <v>-88686.4</v>
      </c>
      <c r="D31" s="30">
        <f t="shared" si="9"/>
        <v>-88629.2</v>
      </c>
      <c r="E31" s="30">
        <f t="shared" si="9"/>
        <v>-58713.6</v>
      </c>
      <c r="F31" s="30">
        <f t="shared" si="9"/>
        <v>-64028.8</v>
      </c>
      <c r="G31" s="30">
        <f t="shared" si="9"/>
        <v>-32401.6</v>
      </c>
      <c r="H31" s="30">
        <f t="shared" si="9"/>
        <v>-30527.2</v>
      </c>
      <c r="I31" s="30">
        <f t="shared" si="9"/>
        <v>-94864</v>
      </c>
      <c r="J31" s="30">
        <f t="shared" si="9"/>
        <v>-19901.2</v>
      </c>
      <c r="K31" s="30">
        <f t="shared" si="7"/>
        <v>-565813.5999999999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-83391.49</v>
      </c>
      <c r="C34" s="30">
        <v>-8700.6</v>
      </c>
      <c r="D34" s="30">
        <v>-31319.5</v>
      </c>
      <c r="E34" s="30">
        <v>-103727.25</v>
      </c>
      <c r="F34" s="26">
        <v>0</v>
      </c>
      <c r="G34" s="30">
        <v>-113296.59</v>
      </c>
      <c r="H34" s="30">
        <v>-23680.99</v>
      </c>
      <c r="I34" s="30">
        <v>-36955.62</v>
      </c>
      <c r="J34" s="30">
        <v>-11400.95</v>
      </c>
      <c r="K34" s="30">
        <f t="shared" si="7"/>
        <v>-412472.99000000005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-6773.83</v>
      </c>
      <c r="C35" s="27">
        <f t="shared" si="10"/>
        <v>-6413.8</v>
      </c>
      <c r="D35" s="27">
        <f t="shared" si="10"/>
        <v>-51583.02000000009</v>
      </c>
      <c r="E35" s="27">
        <f t="shared" si="10"/>
        <v>-4853.69</v>
      </c>
      <c r="F35" s="27">
        <f t="shared" si="10"/>
        <v>-4893.69</v>
      </c>
      <c r="G35" s="27">
        <f t="shared" si="10"/>
        <v>-5333.72</v>
      </c>
      <c r="H35" s="27">
        <f t="shared" si="10"/>
        <v>-4867.02</v>
      </c>
      <c r="I35" s="27">
        <f t="shared" si="10"/>
        <v>-6840.5</v>
      </c>
      <c r="J35" s="27">
        <f t="shared" si="10"/>
        <v>-8311.04</v>
      </c>
      <c r="K35" s="30">
        <f t="shared" si="7"/>
        <v>-99870.31000000011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-20000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-3007.02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73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74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75</v>
      </c>
      <c r="B45" s="17">
        <v>-6773.83</v>
      </c>
      <c r="C45" s="17">
        <v>-6413.8</v>
      </c>
      <c r="D45" s="17">
        <v>-7973.92</v>
      </c>
      <c r="E45" s="17">
        <v>-4853.69</v>
      </c>
      <c r="F45" s="17">
        <v>-4893.69</v>
      </c>
      <c r="G45" s="17">
        <v>-5333.72</v>
      </c>
      <c r="H45" s="17">
        <v>-4867.02</v>
      </c>
      <c r="I45" s="17">
        <v>-6840.5</v>
      </c>
      <c r="J45" s="17">
        <v>-2346.84</v>
      </c>
      <c r="K45" s="17">
        <f>SUM(B45:J45)</f>
        <v>-50297.009999999995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71</v>
      </c>
      <c r="B47" s="27">
        <v>1218.71</v>
      </c>
      <c r="C47" s="27">
        <v>-355.38</v>
      </c>
      <c r="D47" s="27">
        <v>413.96</v>
      </c>
      <c r="E47" s="27">
        <v>1469.3</v>
      </c>
      <c r="F47" s="27">
        <v>147.82</v>
      </c>
      <c r="G47" s="27">
        <v>176.51</v>
      </c>
      <c r="H47" s="27">
        <v>-356.02</v>
      </c>
      <c r="I47" s="27">
        <v>-60.63</v>
      </c>
      <c r="J47" s="27">
        <v>-668.58</v>
      </c>
      <c r="K47" s="27">
        <f>SUM(B47:J47)</f>
        <v>1985.69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1392883.79</v>
      </c>
      <c r="C49" s="27">
        <f t="shared" si="11"/>
        <v>1380660.6800000004</v>
      </c>
      <c r="D49" s="27">
        <f t="shared" si="11"/>
        <v>1676363.97</v>
      </c>
      <c r="E49" s="27">
        <f t="shared" si="11"/>
        <v>957133.25</v>
      </c>
      <c r="F49" s="27">
        <f t="shared" si="11"/>
        <v>1063901.2900000003</v>
      </c>
      <c r="G49" s="27">
        <f t="shared" si="11"/>
        <v>1085364.7300000002</v>
      </c>
      <c r="H49" s="27">
        <f t="shared" si="11"/>
        <v>1068491.24</v>
      </c>
      <c r="I49" s="27">
        <f t="shared" si="11"/>
        <v>1444639.68</v>
      </c>
      <c r="J49" s="27">
        <f t="shared" si="11"/>
        <v>503083.7100000001</v>
      </c>
      <c r="K49" s="20">
        <f>SUM(B49:J49)</f>
        <v>10572522.340000002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1392883.79</v>
      </c>
      <c r="C55" s="10">
        <f t="shared" si="13"/>
        <v>1380660.69</v>
      </c>
      <c r="D55" s="10">
        <f t="shared" si="13"/>
        <v>1676363.98</v>
      </c>
      <c r="E55" s="10">
        <f t="shared" si="13"/>
        <v>957133.25</v>
      </c>
      <c r="F55" s="10">
        <f t="shared" si="13"/>
        <v>1063901.3</v>
      </c>
      <c r="G55" s="10">
        <f t="shared" si="13"/>
        <v>1085364.73</v>
      </c>
      <c r="H55" s="10">
        <f t="shared" si="13"/>
        <v>1068491.24</v>
      </c>
      <c r="I55" s="10">
        <f>SUM(I56:I68)</f>
        <v>1444639.6800000002</v>
      </c>
      <c r="J55" s="10">
        <f t="shared" si="13"/>
        <v>503083.71</v>
      </c>
      <c r="K55" s="5">
        <f>SUM(K56:K68)</f>
        <v>10572522.370000001</v>
      </c>
      <c r="L55" s="9"/>
    </row>
    <row r="56" spans="1:11" ht="16.5" customHeight="1">
      <c r="A56" s="7" t="s">
        <v>55</v>
      </c>
      <c r="B56" s="8">
        <v>1215073.71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1215073.71</v>
      </c>
    </row>
    <row r="57" spans="1:11" ht="16.5" customHeight="1">
      <c r="A57" s="7" t="s">
        <v>56</v>
      </c>
      <c r="B57" s="8">
        <v>177810.08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177810.08</v>
      </c>
    </row>
    <row r="58" spans="1:11" ht="16.5" customHeight="1">
      <c r="A58" s="7" t="s">
        <v>4</v>
      </c>
      <c r="B58" s="6">
        <v>0</v>
      </c>
      <c r="C58" s="8">
        <v>1380660.69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1380660.69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1676363.98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1676363.98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957133.25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957133.25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1063901.3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1063901.3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1085364.73</v>
      </c>
      <c r="H62" s="6">
        <v>0</v>
      </c>
      <c r="I62" s="6">
        <v>0</v>
      </c>
      <c r="J62" s="6">
        <v>0</v>
      </c>
      <c r="K62" s="5">
        <f t="shared" si="14"/>
        <v>1085364.73</v>
      </c>
    </row>
    <row r="63" spans="1:11" ht="16.5" customHeight="1">
      <c r="A63" s="7" t="s">
        <v>48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1068491.24</v>
      </c>
      <c r="I63" s="6">
        <v>0</v>
      </c>
      <c r="J63" s="6">
        <v>0</v>
      </c>
      <c r="K63" s="5">
        <f t="shared" si="14"/>
        <v>1068491.24</v>
      </c>
    </row>
    <row r="64" spans="1:11" ht="16.5" customHeight="1">
      <c r="A64" s="7" t="s">
        <v>49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546796.12</v>
      </c>
      <c r="J65" s="6">
        <v>0</v>
      </c>
      <c r="K65" s="5">
        <f t="shared" si="14"/>
        <v>546796.12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897843.56</v>
      </c>
      <c r="J66" s="6">
        <v>0</v>
      </c>
      <c r="K66" s="5">
        <f t="shared" si="14"/>
        <v>897843.56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503083.71</v>
      </c>
      <c r="K67" s="5">
        <f t="shared" si="14"/>
        <v>503083.71</v>
      </c>
    </row>
    <row r="68" spans="1:11" ht="18" customHeight="1">
      <c r="A68" s="4" t="s">
        <v>63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57" t="s">
        <v>72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2022-05-03T20:09:48Z</dcterms:modified>
  <cp:category/>
  <cp:version/>
  <cp:contentType/>
  <cp:contentStatus/>
</cp:coreProperties>
</file>