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<sst xmlns="http://schemas.openxmlformats.org/spreadsheetml/2006/main" count="76" uniqueCount="75">
  <si>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</si>
  <si>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</si>
  <si>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</si>
  <si>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</si>
  <si>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</si>
  <si>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</si>
  <si>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</si>
  <si>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</si>
  <si>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</si>
  <si>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</si>
  <si>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</si>
  <si>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</si>
  <si>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</si>
  <si>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</si>
  <si>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</si>
  <si>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</si>
  <si>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</si>
  <si>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</si>
  <si>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</si>
  <si>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</si>
  <si>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</si>
  <si>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</si>
  <si>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</si>
  <si>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</si>
  <si>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</si>
  <si>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</si>
  <si>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</si>
  <si>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</si>
  <si>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</si>
  <si>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</si>
  <si>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</si>
  <si>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</si>
  <si>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</si>
  <si>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</si>
  <si>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</si>
  <si>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</si>
  <si>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</si>
  <si>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</si>
  <si>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</si>
  <si>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</si>
  <si>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</si>
  <si>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</si>
  <si>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</si>
  <si>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</si>
  <si>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</si>
  <si>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</si>
  <si>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</si>
  <si>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</si>
  <si>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</si>
  <si>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</si>
  <si>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</si>
  <si>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</si>
  <si>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</si>
  <si>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</si>
  <si>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</si>
  <si>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</si>
  <si>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</si>
  <si>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</si>
  <si>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</si>
  <si>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</si>
  <si>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</si>
  <si>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</si>
  <si>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</si>
  <si>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</si>
  <si>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</si>
  <si>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24/04/22 - VENCIMENTO 29/04/22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</si>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</sst>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95990</v>
      </c>
      <c r="C7" s="46">
        <f t="shared" si="0"/>
        <v>71629</v>
      </c>
      <c r="D7" s="46">
        <f t="shared" si="0"/>
        <v>102083</v>
      </c>
      <c r="E7" s="46">
        <f t="shared" si="0"/>
        <v>48969</v>
      </c>
      <c r="F7" s="46">
        <f t="shared" si="0"/>
        <v>78352</v>
      </c>
      <c r="G7" s="46">
        <f t="shared" si="0"/>
        <v>75545</v>
      </c>
      <c r="H7" s="46">
        <f t="shared" si="0"/>
        <v>94989</v>
      </c>
      <c r="I7" s="46">
        <f t="shared" si="0"/>
        <v>125488</v>
      </c>
      <c r="J7" s="46">
        <f t="shared" si="0"/>
        <v>28658</v>
      </c>
      <c r="K7" s="46">
        <f t="shared" si="0"/>
        <v>721703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8565</v>
      </c>
      <c r="C8" s="44">
        <f t="shared" si="1"/>
        <v>9218</v>
      </c>
      <c r="D8" s="44">
        <f t="shared" si="1"/>
        <v>8946</v>
      </c>
      <c r="E8" s="44">
        <f t="shared" si="1"/>
        <v>5006</v>
      </c>
      <c r="F8" s="44">
        <f t="shared" si="1"/>
        <v>6538</v>
      </c>
      <c r="G8" s="44">
        <f t="shared" si="1"/>
        <v>4069</v>
      </c>
      <c r="H8" s="44">
        <f t="shared" si="1"/>
        <v>4114</v>
      </c>
      <c r="I8" s="44">
        <f t="shared" si="1"/>
        <v>9922</v>
      </c>
      <c r="J8" s="44">
        <f t="shared" si="1"/>
        <v>1284</v>
      </c>
      <c r="K8" s="37">
        <f>SUM(B8:J8)</f>
        <v>57662</v>
      </c>
      <c r="L8"/>
      <c r="M8"/>
      <c r="N8"/>
    </row>
    <row r="9" spans="1:14" ht="16.5" customHeight="1">
      <c r="A9" s="22" t="s">
        <v>31</v>
      </c>
      <c r="B9" s="44">
        <v>8544</v>
      </c>
      <c r="C9" s="44">
        <v>9216</v>
      </c>
      <c r="D9" s="44">
        <v>8946</v>
      </c>
      <c r="E9" s="44">
        <v>4968</v>
      </c>
      <c r="F9" s="44">
        <v>6531</v>
      </c>
      <c r="G9" s="44">
        <v>4068</v>
      </c>
      <c r="H9" s="44">
        <v>4114</v>
      </c>
      <c r="I9" s="44">
        <v>9896</v>
      </c>
      <c r="J9" s="44">
        <v>1284</v>
      </c>
      <c r="K9" s="37">
        <f>SUM(B9:J9)</f>
        <v>57567</v>
      </c>
      <c r="L9"/>
      <c r="M9"/>
      <c r="N9"/>
    </row>
    <row r="10" spans="1:14" ht="16.5" customHeight="1">
      <c r="A10" s="22" t="s">
        <v>30</v>
      </c>
      <c r="B10" s="44">
        <v>21</v>
      </c>
      <c r="C10" s="44">
        <v>2</v>
      </c>
      <c r="D10" s="44">
        <v>0</v>
      </c>
      <c r="E10" s="44">
        <v>38</v>
      </c>
      <c r="F10" s="44">
        <v>7</v>
      </c>
      <c r="G10" s="44">
        <v>1</v>
      </c>
      <c r="H10" s="44">
        <v>0</v>
      </c>
      <c r="I10" s="44">
        <v>26</v>
      </c>
      <c r="J10" s="44">
        <v>0</v>
      </c>
      <c r="K10" s="37">
        <f>SUM(B10:J10)</f>
        <v>95</v>
      </c>
      <c r="L10"/>
      <c r="M10"/>
      <c r="N10"/>
    </row>
    <row r="11" spans="1:14" ht="16.5" customHeight="1">
      <c r="A11" s="43" t="s">
        <v>29</v>
      </c>
      <c r="B11" s="42">
        <v>87425</v>
      </c>
      <c r="C11" s="42">
        <v>62411</v>
      </c>
      <c r="D11" s="42">
        <v>93137</v>
      </c>
      <c r="E11" s="42">
        <v>43963</v>
      </c>
      <c r="F11" s="42">
        <v>71814</v>
      </c>
      <c r="G11" s="42">
        <v>71476</v>
      </c>
      <c r="H11" s="42">
        <v>90875</v>
      </c>
      <c r="I11" s="42">
        <v>115566</v>
      </c>
      <c r="J11" s="42">
        <v>27374</v>
      </c>
      <c r="K11" s="37">
        <f>SUM(B11:J11)</f>
        <v>664041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1.380123291099631</v>
      </c>
      <c r="C16" s="38">
        <v>1.544720462844069</v>
      </c>
      <c r="D16" s="38">
        <v>1.305046689729708</v>
      </c>
      <c r="E16" s="38">
        <v>1.658148471709586</v>
      </c>
      <c r="F16" s="38">
        <v>1.341053805758281</v>
      </c>
      <c r="G16" s="38">
        <v>1.307030361669741</v>
      </c>
      <c r="H16" s="38">
        <v>1.322585024752541</v>
      </c>
      <c r="I16" s="38">
        <v>1.326803310125701</v>
      </c>
      <c r="J16" s="38">
        <v>1.33608075385865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548292.68</v>
      </c>
      <c r="C18" s="35">
        <f aca="true" t="shared" si="2" ref="C18:J18">SUM(C19:C26)</f>
        <v>508437.4699999999</v>
      </c>
      <c r="D18" s="35">
        <f t="shared" si="2"/>
        <v>677484.98</v>
      </c>
      <c r="E18" s="35">
        <f t="shared" si="2"/>
        <v>361710.24000000005</v>
      </c>
      <c r="F18" s="35">
        <f t="shared" si="2"/>
        <v>488073.21</v>
      </c>
      <c r="G18" s="35">
        <f t="shared" si="2"/>
        <v>457961.4</v>
      </c>
      <c r="H18" s="35">
        <f t="shared" si="2"/>
        <v>474962.05000000005</v>
      </c>
      <c r="I18" s="35">
        <f t="shared" si="2"/>
        <v>636428.1599999999</v>
      </c>
      <c r="J18" s="35">
        <f t="shared" si="2"/>
        <v>160950.71</v>
      </c>
      <c r="K18" s="35">
        <f>SUM(B18:J18)</f>
        <v>4314300.9</v>
      </c>
      <c r="L18"/>
      <c r="M18"/>
      <c r="N18"/>
    </row>
    <row r="19" spans="1:14" ht="16.5" customHeight="1">
      <c r="A19" s="18" t="s">
        <v>71</v>
      </c>
      <c r="B19" s="60">
        <f>ROUND((B13+B14)*B7,2)</f>
        <v>383220.88</v>
      </c>
      <c r="C19" s="60">
        <f aca="true" t="shared" si="3" ref="C19:J19">ROUND((C13+C14)*C7,2)</f>
        <v>314157.63</v>
      </c>
      <c r="D19" s="60">
        <f t="shared" si="3"/>
        <v>496327.55</v>
      </c>
      <c r="E19" s="60">
        <f t="shared" si="3"/>
        <v>207006.65</v>
      </c>
      <c r="F19" s="60">
        <f t="shared" si="3"/>
        <v>350507.67</v>
      </c>
      <c r="G19" s="60">
        <f t="shared" si="3"/>
        <v>341372.75</v>
      </c>
      <c r="H19" s="60">
        <f t="shared" si="3"/>
        <v>341770.42</v>
      </c>
      <c r="I19" s="60">
        <f t="shared" si="3"/>
        <v>456086.14</v>
      </c>
      <c r="J19" s="60">
        <f t="shared" si="3"/>
        <v>117853.16</v>
      </c>
      <c r="K19" s="30">
        <f>SUM(B19:J19)</f>
        <v>3008302.85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145671.18</v>
      </c>
      <c r="C20" s="30">
        <f t="shared" si="4"/>
        <v>171128.09</v>
      </c>
      <c r="D20" s="30">
        <f t="shared" si="4"/>
        <v>151403.08</v>
      </c>
      <c r="E20" s="30">
        <f t="shared" si="4"/>
        <v>136241.11</v>
      </c>
      <c r="F20" s="30">
        <f t="shared" si="4"/>
        <v>119541.97</v>
      </c>
      <c r="G20" s="30">
        <f t="shared" si="4"/>
        <v>104811.8</v>
      </c>
      <c r="H20" s="30">
        <f t="shared" si="4"/>
        <v>110250.02</v>
      </c>
      <c r="I20" s="30">
        <f t="shared" si="4"/>
        <v>149050.46</v>
      </c>
      <c r="J20" s="30">
        <f t="shared" si="4"/>
        <v>39608.18</v>
      </c>
      <c r="K20" s="30">
        <f aca="true" t="shared" si="5" ref="K18:K26">SUM(B20:J20)</f>
        <v>1127705.89</v>
      </c>
      <c r="L20"/>
      <c r="M20"/>
      <c r="N20"/>
    </row>
    <row r="21" spans="1:14" ht="16.5" customHeight="1">
      <c r="A21" s="18" t="s">
        <v>25</v>
      </c>
      <c r="B21" s="30">
        <v>15670.87</v>
      </c>
      <c r="C21" s="30">
        <v>18039.47</v>
      </c>
      <c r="D21" s="30">
        <v>22628.78</v>
      </c>
      <c r="E21" s="30">
        <v>13994.71</v>
      </c>
      <c r="F21" s="30">
        <v>14779.19</v>
      </c>
      <c r="G21" s="30">
        <v>8515.52</v>
      </c>
      <c r="H21" s="30">
        <v>18117.84</v>
      </c>
      <c r="I21" s="30">
        <v>25808.07</v>
      </c>
      <c r="J21" s="30">
        <v>6853.84</v>
      </c>
      <c r="K21" s="30">
        <f t="shared" si="5"/>
        <v>144408.29</v>
      </c>
      <c r="L21"/>
      <c r="M21"/>
      <c r="N21"/>
    </row>
    <row r="22" spans="1:14" ht="16.5" customHeight="1">
      <c r="A22" s="18" t="s">
        <v>24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1" t="s">
        <v>72</v>
      </c>
      <c r="B24" s="30">
        <v>1103.07</v>
      </c>
      <c r="C24" s="30">
        <v>1021.54</v>
      </c>
      <c r="D24" s="30">
        <v>1362.06</v>
      </c>
      <c r="E24" s="30">
        <v>726.59</v>
      </c>
      <c r="F24" s="30">
        <v>980.78</v>
      </c>
      <c r="G24" s="30">
        <v>920.83</v>
      </c>
      <c r="H24" s="30">
        <v>954.4</v>
      </c>
      <c r="I24" s="30">
        <v>1278.13</v>
      </c>
      <c r="J24" s="30">
        <v>323.73</v>
      </c>
      <c r="K24" s="30">
        <f t="shared" si="5"/>
        <v>8671.129999999997</v>
      </c>
      <c r="L24"/>
      <c r="M24"/>
      <c r="N24"/>
    </row>
    <row r="25" spans="1:14" ht="16.5" customHeight="1">
      <c r="A25" s="61" t="s">
        <v>73</v>
      </c>
      <c r="B25" s="30">
        <v>788.9</v>
      </c>
      <c r="C25" s="30">
        <v>764.06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5838.21</v>
      </c>
      <c r="L25"/>
      <c r="M25"/>
      <c r="N25"/>
    </row>
    <row r="26" spans="1:14" ht="16.5" customHeight="1">
      <c r="A26" s="61" t="s">
        <v>74</v>
      </c>
      <c r="B26" s="30">
        <v>313.04</v>
      </c>
      <c r="C26" s="30">
        <v>277.2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2098.3199999999997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-43727.38</v>
      </c>
      <c r="C29" s="30">
        <f t="shared" si="6"/>
        <v>-46230.81</v>
      </c>
      <c r="D29" s="30">
        <f t="shared" si="6"/>
        <v>-463538.37000000005</v>
      </c>
      <c r="E29" s="30">
        <f t="shared" si="6"/>
        <v>-232899.5</v>
      </c>
      <c r="F29" s="30">
        <f t="shared" si="6"/>
        <v>-34190.130000000005</v>
      </c>
      <c r="G29" s="30">
        <f t="shared" si="6"/>
        <v>-23019.57</v>
      </c>
      <c r="H29" s="30">
        <f t="shared" si="6"/>
        <v>-338408.64999999997</v>
      </c>
      <c r="I29" s="30">
        <f t="shared" si="6"/>
        <v>-50649.590000000004</v>
      </c>
      <c r="J29" s="30">
        <f t="shared" si="6"/>
        <v>-103413.93000000001</v>
      </c>
      <c r="K29" s="30">
        <f aca="true" t="shared" si="7" ref="K29:K37">SUM(B29:J29)</f>
        <v>-1336077.93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-37593.6</v>
      </c>
      <c r="C30" s="30">
        <f t="shared" si="8"/>
        <v>-40550.4</v>
      </c>
      <c r="D30" s="30">
        <f t="shared" si="8"/>
        <v>-39362.4</v>
      </c>
      <c r="E30" s="30">
        <f t="shared" si="8"/>
        <v>-21859.2</v>
      </c>
      <c r="F30" s="30">
        <f t="shared" si="8"/>
        <v>-28736.4</v>
      </c>
      <c r="G30" s="30">
        <f t="shared" si="8"/>
        <v>-17899.2</v>
      </c>
      <c r="H30" s="30">
        <f t="shared" si="8"/>
        <v>-18101.6</v>
      </c>
      <c r="I30" s="30">
        <f t="shared" si="8"/>
        <v>-43542.4</v>
      </c>
      <c r="J30" s="30">
        <f t="shared" si="8"/>
        <v>-5649.6</v>
      </c>
      <c r="K30" s="30">
        <f t="shared" si="7"/>
        <v>-253294.80000000002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-37593.6</v>
      </c>
      <c r="C31" s="30">
        <f aca="true" t="shared" si="9" ref="C31:J31">-ROUND((C9)*$E$3,2)</f>
        <v>-40550.4</v>
      </c>
      <c r="D31" s="30">
        <f t="shared" si="9"/>
        <v>-39362.4</v>
      </c>
      <c r="E31" s="30">
        <f t="shared" si="9"/>
        <v>-21859.2</v>
      </c>
      <c r="F31" s="30">
        <f t="shared" si="9"/>
        <v>-28736.4</v>
      </c>
      <c r="G31" s="30">
        <f t="shared" si="9"/>
        <v>-17899.2</v>
      </c>
      <c r="H31" s="30">
        <f t="shared" si="9"/>
        <v>-18101.6</v>
      </c>
      <c r="I31" s="30">
        <f t="shared" si="9"/>
        <v>-43542.4</v>
      </c>
      <c r="J31" s="30">
        <f t="shared" si="9"/>
        <v>-5649.6</v>
      </c>
      <c r="K31" s="30">
        <f t="shared" si="7"/>
        <v>-253294.80000000002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-6133.78</v>
      </c>
      <c r="C35" s="27">
        <f t="shared" si="10"/>
        <v>-5680.41</v>
      </c>
      <c r="D35" s="27">
        <f t="shared" si="10"/>
        <v>-424175.97000000003</v>
      </c>
      <c r="E35" s="27">
        <f t="shared" si="10"/>
        <v>-211040.3</v>
      </c>
      <c r="F35" s="27">
        <f t="shared" si="10"/>
        <v>-5453.73</v>
      </c>
      <c r="G35" s="27">
        <f t="shared" si="10"/>
        <v>-5120.37</v>
      </c>
      <c r="H35" s="27">
        <f t="shared" si="10"/>
        <v>-320307.05</v>
      </c>
      <c r="I35" s="27">
        <f t="shared" si="10"/>
        <v>-7107.19</v>
      </c>
      <c r="J35" s="27">
        <f t="shared" si="10"/>
        <v>-97764.33</v>
      </c>
      <c r="K35" s="30">
        <f t="shared" si="7"/>
        <v>-1082783.13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-396000</v>
      </c>
      <c r="E44" s="17">
        <v>-207000</v>
      </c>
      <c r="F44" s="17">
        <v>0</v>
      </c>
      <c r="G44" s="17">
        <v>0</v>
      </c>
      <c r="H44" s="17">
        <v>-315000</v>
      </c>
      <c r="I44" s="17">
        <v>0</v>
      </c>
      <c r="J44" s="17">
        <v>-90000</v>
      </c>
      <c r="K44" s="17">
        <f>SUM(B44:J44)</f>
        <v>-1008000</v>
      </c>
      <c r="L44" s="24"/>
      <c r="M44"/>
      <c r="N44"/>
    </row>
    <row r="45" spans="1:14" s="23" customFormat="1" ht="16.5" customHeight="1">
      <c r="A45" s="25" t="s">
        <v>68</v>
      </c>
      <c r="B45" s="17">
        <v>-6133.78</v>
      </c>
      <c r="C45" s="17">
        <v>-5680.41</v>
      </c>
      <c r="D45" s="17">
        <v>-7573.89</v>
      </c>
      <c r="E45" s="17">
        <v>-4040.3</v>
      </c>
      <c r="F45" s="17">
        <v>-5453.73</v>
      </c>
      <c r="G45" s="17">
        <v>-5120.37</v>
      </c>
      <c r="H45" s="17">
        <v>-5307.05</v>
      </c>
      <c r="I45" s="17">
        <v>-7107.19</v>
      </c>
      <c r="J45" s="17">
        <v>-1800.13</v>
      </c>
      <c r="K45" s="17">
        <f>SUM(B45:J45)</f>
        <v>-48216.85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504565.30000000005</v>
      </c>
      <c r="C49" s="27">
        <f>IF(C18+C29+C50&lt;0,0,C18+C29+C50)</f>
        <v>462206.6599999999</v>
      </c>
      <c r="D49" s="27">
        <f>IF(D18+D29+D50&lt;0,0,D18+D29+D50)</f>
        <v>213946.60999999993</v>
      </c>
      <c r="E49" s="27">
        <f>IF(E18+E29+E50&lt;0,0,E18+E29+E50)</f>
        <v>128810.74000000005</v>
      </c>
      <c r="F49" s="27">
        <f>IF(F18+F29+F50&lt;0,0,F18+F29+F50)</f>
        <v>453883.08</v>
      </c>
      <c r="G49" s="27">
        <f>IF(G18+G29+G50&lt;0,0,G18+G29+G50)</f>
        <v>434941.83</v>
      </c>
      <c r="H49" s="27">
        <f>IF(H18+H29+H50&lt;0,0,H18+H29+H50)</f>
        <v>136553.40000000008</v>
      </c>
      <c r="I49" s="27">
        <f>IF(I18+I29+I50&lt;0,0,I18+I29+I50)</f>
        <v>585778.57</v>
      </c>
      <c r="J49" s="27">
        <f>IF(J18+J29+J50&lt;0,0,J18+J29+J50)</f>
        <v>57536.779999999984</v>
      </c>
      <c r="K49" s="20">
        <f>SUM(B49:J49)</f>
        <v>2978222.9699999993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504565.30000000005</v>
      </c>
      <c r="C55" s="10">
        <f t="shared" si="11"/>
        <v>462206.66</v>
      </c>
      <c r="D55" s="10">
        <f t="shared" si="11"/>
        <v>213946.6</v>
      </c>
      <c r="E55" s="10">
        <f t="shared" si="11"/>
        <v>128810.74</v>
      </c>
      <c r="F55" s="10">
        <f t="shared" si="11"/>
        <v>453883.09</v>
      </c>
      <c r="G55" s="10">
        <f t="shared" si="11"/>
        <v>434941.82</v>
      </c>
      <c r="H55" s="10">
        <f t="shared" si="11"/>
        <v>136553.4</v>
      </c>
      <c r="I55" s="10">
        <f>SUM(I56:I68)</f>
        <v>585778.56</v>
      </c>
      <c r="J55" s="10">
        <f t="shared" si="11"/>
        <v>57536.78</v>
      </c>
      <c r="K55" s="5">
        <f>SUM(K56:K68)</f>
        <v>2978222.9499999997</v>
      </c>
      <c r="L55" s="9"/>
    </row>
    <row r="56" spans="1:11" ht="16.5" customHeight="1">
      <c r="A56" s="7" t="s">
        <v>56</v>
      </c>
      <c r="B56" s="8">
        <v>440535.96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440535.96</v>
      </c>
    </row>
    <row r="57" spans="1:11" ht="16.5" customHeight="1">
      <c r="A57" s="7" t="s">
        <v>57</v>
      </c>
      <c r="B57" s="8">
        <v>64029.34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64029.34</v>
      </c>
    </row>
    <row r="58" spans="1:11" ht="16.5" customHeight="1">
      <c r="A58" s="7" t="s">
        <v>4</v>
      </c>
      <c r="B58" s="6">
        <v>0</v>
      </c>
      <c r="C58" s="8">
        <v>462206.66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462206.66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213946.6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213946.6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128810.74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128810.74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453883.09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453883.09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434941.82</v>
      </c>
      <c r="H62" s="6">
        <v>0</v>
      </c>
      <c r="I62" s="6">
        <v>0</v>
      </c>
      <c r="J62" s="6">
        <v>0</v>
      </c>
      <c r="K62" s="5">
        <f t="shared" si="12"/>
        <v>434941.82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136553.4</v>
      </c>
      <c r="I63" s="6">
        <v>0</v>
      </c>
      <c r="J63" s="6">
        <v>0</v>
      </c>
      <c r="K63" s="5">
        <f t="shared" si="12"/>
        <v>136553.4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215156.47</v>
      </c>
      <c r="J65" s="6">
        <v>0</v>
      </c>
      <c r="K65" s="5">
        <f t="shared" si="12"/>
        <v>215156.47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370622.09</v>
      </c>
      <c r="J66" s="6">
        <v>0</v>
      </c>
      <c r="K66" s="5">
        <f t="shared" si="12"/>
        <v>370622.09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57536.78</v>
      </c>
      <c r="K67" s="5">
        <f t="shared" si="12"/>
        <v>57536.78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2022-04-29T08:11:37Z</dcterms:modified>
  <cp:category/>
  <cp:version/>
  <cp:contentType/>
  <cp:contentStatus/>
</cp:coreProperties>
</file>