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<sst xmlns="http://schemas.openxmlformats.org/spreadsheetml/2006/main" count="76" uniqueCount="75">
  <si>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</si>
  <si>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</si>
  <si>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</si>
  <si>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</si>
  <si>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</si>
  <si>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</si>
  <si>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</si>
  <si>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</si>
  <si>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</si>
  <si>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</si>
  <si>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</si>
  <si>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</si>
  <si>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</si>
  <si>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</si>
  <si>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</si>
  <si>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</si>
  <si>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</si>
  <si>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</si>
  <si>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</si>
  <si>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</si>
  <si>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</si>
  <si>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</si>
  <si>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</si>
  <si>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</si>
  <si>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</si>
  <si>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</si>
  <si>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</si>
  <si>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</si>
  <si>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</si>
  <si>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</si>
  <si>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</si>
  <si>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</si>
  <si>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</si>
  <si>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</si>
  <si>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</si>
  <si>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</si>
  <si>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</si>
  <si>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</si>
  <si>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</si>
  <si>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</si>
  <si>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</si>
  <si>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</si>
  <si>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</si>
  <si>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</si>
  <si>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</si>
  <si>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</si>
  <si>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</si>
  <si>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</si>
  <si>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</si>
  <si>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</si>
  <si>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</si>
  <si>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</si>
  <si>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</si>
  <si>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</si>
  <si>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</si>
  <si>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</si>
  <si>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</si>
  <si>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</si>
  <si>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</si>
  <si>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</si>
  <si>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</si>
  <si>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</si>
  <si>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</si>
  <si>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</si>
  <si>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</si>
  <si>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18/04/22 - VENCIMENTO 26/04/22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</si>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</sst>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310374</v>
      </c>
      <c r="C7" s="46">
        <f t="shared" si="0"/>
        <v>262236</v>
      </c>
      <c r="D7" s="46">
        <f t="shared" si="0"/>
        <v>330036</v>
      </c>
      <c r="E7" s="46">
        <f t="shared" si="0"/>
        <v>177651</v>
      </c>
      <c r="F7" s="46">
        <f t="shared" si="0"/>
        <v>213498</v>
      </c>
      <c r="G7" s="46">
        <f t="shared" si="0"/>
        <v>217040</v>
      </c>
      <c r="H7" s="46">
        <f t="shared" si="0"/>
        <v>254812</v>
      </c>
      <c r="I7" s="46">
        <f t="shared" si="0"/>
        <v>360533</v>
      </c>
      <c r="J7" s="46">
        <f t="shared" si="0"/>
        <v>112603</v>
      </c>
      <c r="K7" s="46">
        <f t="shared" si="0"/>
        <v>2238783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19969</v>
      </c>
      <c r="C8" s="44">
        <f t="shared" si="1"/>
        <v>20434</v>
      </c>
      <c r="D8" s="44">
        <f t="shared" si="1"/>
        <v>20682</v>
      </c>
      <c r="E8" s="44">
        <f t="shared" si="1"/>
        <v>13348</v>
      </c>
      <c r="F8" s="44">
        <f t="shared" si="1"/>
        <v>14425</v>
      </c>
      <c r="G8" s="44">
        <f t="shared" si="1"/>
        <v>7742</v>
      </c>
      <c r="H8" s="44">
        <f t="shared" si="1"/>
        <v>7444</v>
      </c>
      <c r="I8" s="44">
        <f t="shared" si="1"/>
        <v>21346</v>
      </c>
      <c r="J8" s="44">
        <f t="shared" si="1"/>
        <v>4272</v>
      </c>
      <c r="K8" s="37">
        <f>SUM(B8:J8)</f>
        <v>129662</v>
      </c>
      <c r="L8"/>
      <c r="M8"/>
      <c r="N8"/>
    </row>
    <row r="9" spans="1:14" ht="16.5" customHeight="1">
      <c r="A9" s="22" t="s">
        <v>31</v>
      </c>
      <c r="B9" s="44">
        <v>19934</v>
      </c>
      <c r="C9" s="44">
        <v>20426</v>
      </c>
      <c r="D9" s="44">
        <v>20679</v>
      </c>
      <c r="E9" s="44">
        <v>13258</v>
      </c>
      <c r="F9" s="44">
        <v>14407</v>
      </c>
      <c r="G9" s="44">
        <v>7741</v>
      </c>
      <c r="H9" s="44">
        <v>7444</v>
      </c>
      <c r="I9" s="44">
        <v>21273</v>
      </c>
      <c r="J9" s="44">
        <v>4272</v>
      </c>
      <c r="K9" s="37">
        <f>SUM(B9:J9)</f>
        <v>129434</v>
      </c>
      <c r="L9"/>
      <c r="M9"/>
      <c r="N9"/>
    </row>
    <row r="10" spans="1:14" ht="16.5" customHeight="1">
      <c r="A10" s="22" t="s">
        <v>30</v>
      </c>
      <c r="B10" s="44">
        <v>35</v>
      </c>
      <c r="C10" s="44">
        <v>8</v>
      </c>
      <c r="D10" s="44">
        <v>3</v>
      </c>
      <c r="E10" s="44">
        <v>90</v>
      </c>
      <c r="F10" s="44">
        <v>18</v>
      </c>
      <c r="G10" s="44">
        <v>1</v>
      </c>
      <c r="H10" s="44">
        <v>0</v>
      </c>
      <c r="I10" s="44">
        <v>73</v>
      </c>
      <c r="J10" s="44">
        <v>0</v>
      </c>
      <c r="K10" s="37">
        <f>SUM(B10:J10)</f>
        <v>228</v>
      </c>
      <c r="L10"/>
      <c r="M10"/>
      <c r="N10"/>
    </row>
    <row r="11" spans="1:14" ht="16.5" customHeight="1">
      <c r="A11" s="43" t="s">
        <v>29</v>
      </c>
      <c r="B11" s="42">
        <v>290405</v>
      </c>
      <c r="C11" s="42">
        <v>241802</v>
      </c>
      <c r="D11" s="42">
        <v>309354</v>
      </c>
      <c r="E11" s="42">
        <v>164303</v>
      </c>
      <c r="F11" s="42">
        <v>199073</v>
      </c>
      <c r="G11" s="42">
        <v>209298</v>
      </c>
      <c r="H11" s="42">
        <v>247368</v>
      </c>
      <c r="I11" s="42">
        <v>339187</v>
      </c>
      <c r="J11" s="42">
        <v>108331</v>
      </c>
      <c r="K11" s="37">
        <f>SUM(B11:J11)</f>
        <v>2109121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1.226567547333248</v>
      </c>
      <c r="C16" s="38">
        <v>1.25117827308359</v>
      </c>
      <c r="D16" s="38">
        <v>1.114810262248993</v>
      </c>
      <c r="E16" s="38">
        <v>1.468243968721958</v>
      </c>
      <c r="F16" s="38">
        <v>1.148644977451093</v>
      </c>
      <c r="G16" s="38">
        <v>1.239960174330332</v>
      </c>
      <c r="H16" s="38">
        <v>1.19076198781084</v>
      </c>
      <c r="I16" s="38">
        <v>1.166826168938096</v>
      </c>
      <c r="J16" s="38">
        <v>1.155142225118056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1561069.81</v>
      </c>
      <c r="C18" s="35">
        <f aca="true" t="shared" si="2" ref="C18:J18">SUM(C19:C26)</f>
        <v>1481971.4400000002</v>
      </c>
      <c r="D18" s="35">
        <f t="shared" si="2"/>
        <v>1837548.37</v>
      </c>
      <c r="E18" s="35">
        <f t="shared" si="2"/>
        <v>1133783.51</v>
      </c>
      <c r="F18" s="35">
        <f t="shared" si="2"/>
        <v>1128886.6800000002</v>
      </c>
      <c r="G18" s="35">
        <f t="shared" si="2"/>
        <v>1244493.5999999999</v>
      </c>
      <c r="H18" s="35">
        <f t="shared" si="2"/>
        <v>1126946.3299999998</v>
      </c>
      <c r="I18" s="35">
        <f t="shared" si="2"/>
        <v>1589094.2500000002</v>
      </c>
      <c r="J18" s="35">
        <f t="shared" si="2"/>
        <v>545426.54</v>
      </c>
      <c r="K18" s="35">
        <f>SUM(B18:J18)</f>
        <v>11649220.530000001</v>
      </c>
      <c r="L18"/>
      <c r="M18"/>
      <c r="N18"/>
    </row>
    <row r="19" spans="1:14" ht="16.5" customHeight="1">
      <c r="A19" s="18" t="s">
        <v>71</v>
      </c>
      <c r="B19" s="60">
        <f>ROUND((B13+B14)*B7,2)</f>
        <v>1239106.12</v>
      </c>
      <c r="C19" s="60">
        <f aca="true" t="shared" si="3" ref="C19:J19">ROUND((C13+C14)*C7,2)</f>
        <v>1150140.87</v>
      </c>
      <c r="D19" s="60">
        <f t="shared" si="3"/>
        <v>1604635.03</v>
      </c>
      <c r="E19" s="60">
        <f t="shared" si="3"/>
        <v>750984.07</v>
      </c>
      <c r="F19" s="60">
        <f t="shared" si="3"/>
        <v>955083.3</v>
      </c>
      <c r="G19" s="60">
        <f t="shared" si="3"/>
        <v>980760.35</v>
      </c>
      <c r="H19" s="60">
        <f t="shared" si="3"/>
        <v>916813.58</v>
      </c>
      <c r="I19" s="60">
        <f t="shared" si="3"/>
        <v>1310357.19</v>
      </c>
      <c r="J19" s="60">
        <f t="shared" si="3"/>
        <v>463068.58</v>
      </c>
      <c r="K19" s="30">
        <f>SUM(B19:J19)</f>
        <v>9370949.09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280741.23</v>
      </c>
      <c r="C20" s="30">
        <f t="shared" si="4"/>
        <v>288890.4</v>
      </c>
      <c r="D20" s="30">
        <f t="shared" si="4"/>
        <v>184228.57</v>
      </c>
      <c r="E20" s="30">
        <f t="shared" si="4"/>
        <v>351643.76</v>
      </c>
      <c r="F20" s="30">
        <f t="shared" si="4"/>
        <v>141968.34</v>
      </c>
      <c r="G20" s="30">
        <f t="shared" si="4"/>
        <v>235343.42</v>
      </c>
      <c r="H20" s="30">
        <f t="shared" si="4"/>
        <v>174893.18</v>
      </c>
      <c r="I20" s="30">
        <f t="shared" si="4"/>
        <v>218601.87</v>
      </c>
      <c r="J20" s="30">
        <f t="shared" si="4"/>
        <v>71841.49</v>
      </c>
      <c r="K20" s="30">
        <f aca="true" t="shared" si="5" ref="K18:K26">SUM(B20:J20)</f>
        <v>1948152.26</v>
      </c>
      <c r="L20"/>
      <c r="M20"/>
      <c r="N20"/>
    </row>
    <row r="21" spans="1:14" ht="16.5" customHeight="1">
      <c r="A21" s="18" t="s">
        <v>25</v>
      </c>
      <c r="B21" s="30">
        <v>37377.6</v>
      </c>
      <c r="C21" s="30">
        <v>37731.43</v>
      </c>
      <c r="D21" s="30">
        <v>41487.26</v>
      </c>
      <c r="E21" s="30">
        <v>26529.64</v>
      </c>
      <c r="F21" s="30">
        <v>28691.38</v>
      </c>
      <c r="G21" s="30">
        <v>25078.15</v>
      </c>
      <c r="H21" s="30">
        <v>30490.14</v>
      </c>
      <c r="I21" s="30">
        <v>54690.07</v>
      </c>
      <c r="J21" s="30">
        <v>13777.83</v>
      </c>
      <c r="K21" s="30">
        <f t="shared" si="5"/>
        <v>295853.5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1218.18</v>
      </c>
      <c r="C24" s="30">
        <v>1155.83</v>
      </c>
      <c r="D24" s="30">
        <v>1434</v>
      </c>
      <c r="E24" s="30">
        <v>884.86</v>
      </c>
      <c r="F24" s="30">
        <v>880.06</v>
      </c>
      <c r="G24" s="30">
        <v>971.18</v>
      </c>
      <c r="H24" s="30">
        <v>880.06</v>
      </c>
      <c r="I24" s="30">
        <v>1239.76</v>
      </c>
      <c r="J24" s="30">
        <v>426.84</v>
      </c>
      <c r="K24" s="30">
        <f t="shared" si="5"/>
        <v>9090.77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-334390.65</v>
      </c>
      <c r="C29" s="30">
        <f t="shared" si="6"/>
        <v>-104485.09999999999</v>
      </c>
      <c r="D29" s="30">
        <f t="shared" si="6"/>
        <v>203698.8399999999</v>
      </c>
      <c r="E29" s="30">
        <f t="shared" si="6"/>
        <v>37627.340000000026</v>
      </c>
      <c r="F29" s="30">
        <f t="shared" si="6"/>
        <v>-68284.49</v>
      </c>
      <c r="G29" s="30">
        <f t="shared" si="6"/>
        <v>-350596.26</v>
      </c>
      <c r="H29" s="30">
        <f t="shared" si="6"/>
        <v>219788.57</v>
      </c>
      <c r="I29" s="30">
        <f t="shared" si="6"/>
        <v>-190327.37</v>
      </c>
      <c r="J29" s="30">
        <f t="shared" si="6"/>
        <v>-32348.110000000008</v>
      </c>
      <c r="K29" s="30">
        <f aca="true" t="shared" si="7" ref="K29:K37">SUM(B29:J29)</f>
        <v>-619317.2300000001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-327616.82</v>
      </c>
      <c r="C30" s="30">
        <f t="shared" si="8"/>
        <v>-98057.95999999999</v>
      </c>
      <c r="D30" s="30">
        <f t="shared" si="8"/>
        <v>-163725.16000000003</v>
      </c>
      <c r="E30" s="30">
        <f t="shared" si="8"/>
        <v>-299452.3</v>
      </c>
      <c r="F30" s="30">
        <f t="shared" si="8"/>
        <v>-63390.8</v>
      </c>
      <c r="G30" s="30">
        <f t="shared" si="8"/>
        <v>-345195.87</v>
      </c>
      <c r="H30" s="30">
        <f t="shared" si="8"/>
        <v>-90317.73999999999</v>
      </c>
      <c r="I30" s="30">
        <f t="shared" si="8"/>
        <v>-183433.53</v>
      </c>
      <c r="J30" s="30">
        <f t="shared" si="8"/>
        <v>-46510.399999999994</v>
      </c>
      <c r="K30" s="30">
        <f t="shared" si="7"/>
        <v>-1617700.58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-87709.6</v>
      </c>
      <c r="C31" s="30">
        <f aca="true" t="shared" si="9" ref="C31:J31">-ROUND((C9)*$E$3,2)</f>
        <v>-89874.4</v>
      </c>
      <c r="D31" s="30">
        <f t="shared" si="9"/>
        <v>-90987.6</v>
      </c>
      <c r="E31" s="30">
        <f t="shared" si="9"/>
        <v>-58335.2</v>
      </c>
      <c r="F31" s="30">
        <f t="shared" si="9"/>
        <v>-63390.8</v>
      </c>
      <c r="G31" s="30">
        <f t="shared" si="9"/>
        <v>-34060.4</v>
      </c>
      <c r="H31" s="30">
        <f t="shared" si="9"/>
        <v>-32753.6</v>
      </c>
      <c r="I31" s="30">
        <f t="shared" si="9"/>
        <v>-93601.2</v>
      </c>
      <c r="J31" s="30">
        <f t="shared" si="9"/>
        <v>-18796.8</v>
      </c>
      <c r="K31" s="30">
        <f t="shared" si="7"/>
        <v>-569509.6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-1654.4</v>
      </c>
      <c r="C33" s="30">
        <v>-338.8</v>
      </c>
      <c r="D33" s="30">
        <v>-831.6</v>
      </c>
      <c r="E33" s="30">
        <v>-184.8</v>
      </c>
      <c r="F33" s="26">
        <v>0</v>
      </c>
      <c r="G33" s="30">
        <v>-22</v>
      </c>
      <c r="H33" s="30">
        <v>-41.36</v>
      </c>
      <c r="I33" s="30">
        <v>-64.58</v>
      </c>
      <c r="J33" s="30">
        <v>-19.91</v>
      </c>
      <c r="K33" s="30">
        <f t="shared" si="7"/>
        <v>-3157.4500000000003</v>
      </c>
      <c r="L33"/>
      <c r="M33"/>
      <c r="N33"/>
    </row>
    <row r="34" spans="1:14" ht="16.5" customHeight="1">
      <c r="A34" s="25" t="s">
        <v>18</v>
      </c>
      <c r="B34" s="30">
        <v>-238252.82</v>
      </c>
      <c r="C34" s="30">
        <v>-7844.76</v>
      </c>
      <c r="D34" s="30">
        <v>-71905.96</v>
      </c>
      <c r="E34" s="30">
        <v>-240932.3</v>
      </c>
      <c r="F34" s="26">
        <v>0</v>
      </c>
      <c r="G34" s="30">
        <v>-311113.47</v>
      </c>
      <c r="H34" s="30">
        <v>-57522.78</v>
      </c>
      <c r="I34" s="30">
        <v>-89767.75</v>
      </c>
      <c r="J34" s="30">
        <v>-27693.69</v>
      </c>
      <c r="K34" s="30">
        <f t="shared" si="7"/>
        <v>-1045033.53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-6773.83</v>
      </c>
      <c r="C35" s="27">
        <f t="shared" si="10"/>
        <v>-6427.14</v>
      </c>
      <c r="D35" s="27">
        <f t="shared" si="10"/>
        <v>367423.99999999994</v>
      </c>
      <c r="E35" s="27">
        <f t="shared" si="10"/>
        <v>337079.64</v>
      </c>
      <c r="F35" s="27">
        <f t="shared" si="10"/>
        <v>-4893.69</v>
      </c>
      <c r="G35" s="27">
        <f t="shared" si="10"/>
        <v>-5400.39</v>
      </c>
      <c r="H35" s="27">
        <f t="shared" si="10"/>
        <v>310106.31</v>
      </c>
      <c r="I35" s="27">
        <f t="shared" si="10"/>
        <v>-6893.84</v>
      </c>
      <c r="J35" s="27">
        <f t="shared" si="10"/>
        <v>14162.289999999988</v>
      </c>
      <c r="K35" s="30">
        <f t="shared" si="7"/>
        <v>998383.35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1746000</v>
      </c>
      <c r="E43" s="17">
        <v>1107000</v>
      </c>
      <c r="F43" s="17">
        <v>0</v>
      </c>
      <c r="G43" s="17">
        <v>0</v>
      </c>
      <c r="H43" s="17">
        <v>1206000</v>
      </c>
      <c r="I43" s="17">
        <v>0</v>
      </c>
      <c r="J43" s="17">
        <v>450000</v>
      </c>
      <c r="K43" s="17">
        <f>SUM(B43:J43)</f>
        <v>4509000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-427500</v>
      </c>
      <c r="K44" s="17">
        <f>SUM(B44:J44)</f>
        <v>-3433500</v>
      </c>
      <c r="L44" s="24"/>
      <c r="M44"/>
      <c r="N44"/>
    </row>
    <row r="45" spans="1:14" s="23" customFormat="1" ht="16.5" customHeight="1">
      <c r="A45" s="25" t="s">
        <v>68</v>
      </c>
      <c r="B45" s="17">
        <v>-6773.83</v>
      </c>
      <c r="C45" s="17">
        <v>-6427.14</v>
      </c>
      <c r="D45" s="17">
        <v>-7973.92</v>
      </c>
      <c r="E45" s="17">
        <v>-4920.36</v>
      </c>
      <c r="F45" s="17">
        <v>-4893.69</v>
      </c>
      <c r="G45" s="17">
        <v>-5400.39</v>
      </c>
      <c r="H45" s="17">
        <v>-4893.69</v>
      </c>
      <c r="I45" s="17">
        <v>-6893.84</v>
      </c>
      <c r="J45" s="17">
        <v>-2373.51</v>
      </c>
      <c r="K45" s="17">
        <f>SUM(B45:J45)</f>
        <v>-50550.37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1226679.1600000001</v>
      </c>
      <c r="C49" s="27">
        <f>IF(C18+C29+C50&lt;0,0,C18+C29+C50)</f>
        <v>1377486.34</v>
      </c>
      <c r="D49" s="27">
        <f>IF(D18+D29+D50&lt;0,0,D18+D29+D50)</f>
        <v>2041247.21</v>
      </c>
      <c r="E49" s="27">
        <f>IF(E18+E29+E50&lt;0,0,E18+E29+E50)</f>
        <v>1171410.85</v>
      </c>
      <c r="F49" s="27">
        <f>IF(F18+F29+F50&lt;0,0,F18+F29+F50)</f>
        <v>1060602.1900000002</v>
      </c>
      <c r="G49" s="27">
        <f>IF(G18+G29+G50&lt;0,0,G18+G29+G50)</f>
        <v>893897.3399999999</v>
      </c>
      <c r="H49" s="27">
        <f>IF(H18+H29+H50&lt;0,0,H18+H29+H50)</f>
        <v>1346734.9</v>
      </c>
      <c r="I49" s="27">
        <f>IF(I18+I29+I50&lt;0,0,I18+I29+I50)</f>
        <v>1398766.8800000004</v>
      </c>
      <c r="J49" s="27">
        <f>IF(J18+J29+J50&lt;0,0,J18+J29+J50)</f>
        <v>513078.43000000005</v>
      </c>
      <c r="K49" s="20">
        <f>SUM(B49:J49)</f>
        <v>11029903.3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1226679.16</v>
      </c>
      <c r="C55" s="10">
        <f t="shared" si="11"/>
        <v>1377486.34</v>
      </c>
      <c r="D55" s="10">
        <f t="shared" si="11"/>
        <v>2041247.23</v>
      </c>
      <c r="E55" s="10">
        <f t="shared" si="11"/>
        <v>1171410.85</v>
      </c>
      <c r="F55" s="10">
        <f t="shared" si="11"/>
        <v>1060602.19</v>
      </c>
      <c r="G55" s="10">
        <f t="shared" si="11"/>
        <v>893897.35</v>
      </c>
      <c r="H55" s="10">
        <f t="shared" si="11"/>
        <v>1346734.9</v>
      </c>
      <c r="I55" s="10">
        <f>SUM(I56:I68)</f>
        <v>1398766.8900000001</v>
      </c>
      <c r="J55" s="10">
        <f t="shared" si="11"/>
        <v>513078.42</v>
      </c>
      <c r="K55" s="5">
        <f>SUM(K56:K68)</f>
        <v>11029903.33</v>
      </c>
      <c r="L55" s="9"/>
    </row>
    <row r="56" spans="1:11" ht="16.5" customHeight="1">
      <c r="A56" s="7" t="s">
        <v>56</v>
      </c>
      <c r="B56" s="8">
        <v>1071872.25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1071872.25</v>
      </c>
    </row>
    <row r="57" spans="1:11" ht="16.5" customHeight="1">
      <c r="A57" s="7" t="s">
        <v>57</v>
      </c>
      <c r="B57" s="8">
        <v>154806.91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154806.91</v>
      </c>
    </row>
    <row r="58" spans="1:11" ht="16.5" customHeight="1">
      <c r="A58" s="7" t="s">
        <v>4</v>
      </c>
      <c r="B58" s="6">
        <v>0</v>
      </c>
      <c r="C58" s="8">
        <v>1377486.34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1377486.34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2041247.23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2041247.23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1171410.85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1171410.85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1060602.19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1060602.19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893897.35</v>
      </c>
      <c r="H62" s="6">
        <v>0</v>
      </c>
      <c r="I62" s="6">
        <v>0</v>
      </c>
      <c r="J62" s="6">
        <v>0</v>
      </c>
      <c r="K62" s="5">
        <f t="shared" si="12"/>
        <v>893897.35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1346734.9</v>
      </c>
      <c r="I63" s="6">
        <v>0</v>
      </c>
      <c r="J63" s="6">
        <v>0</v>
      </c>
      <c r="K63" s="5">
        <f t="shared" si="12"/>
        <v>1346734.9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527754.75</v>
      </c>
      <c r="J65" s="6">
        <v>0</v>
      </c>
      <c r="K65" s="5">
        <f t="shared" si="12"/>
        <v>527754.75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871012.14</v>
      </c>
      <c r="J66" s="6">
        <v>0</v>
      </c>
      <c r="K66" s="5">
        <f t="shared" si="12"/>
        <v>871012.14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513078.42</v>
      </c>
      <c r="K67" s="5">
        <f t="shared" si="12"/>
        <v>513078.42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2022-04-25T17:33:05Z</dcterms:modified>
  <cp:category/>
  <cp:version/>
  <cp:contentType/>
  <cp:contentStatus/>
</cp:coreProperties>
</file>