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<sst xmlns="http://schemas.openxmlformats.org/spreadsheetml/2006/main" count="76" uniqueCount="75">
  <si>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</si>
  <si>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</si>
  <si>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</si>
  <si>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</si>
  <si>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</si>
  <si>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</si>
  <si>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</si>
  <si>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</si>
  <si>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</si>
  <si>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</si>
  <si>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</si>
  <si>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</si>
  <si>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</si>
  <si>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</si>
  <si>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</si>
  <si>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</si>
  <si>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</si>
  <si>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</si>
  <si>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</si>
  <si>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</si>
  <si>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</si>
  <si>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</si>
  <si>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</si>
  <si>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</si>
  <si>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</si>
  <si>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</si>
  <si>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</si>
  <si>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</si>
  <si>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</si>
  <si>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</si>
  <si>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</si>
  <si>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</si>
  <si>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</si>
  <si>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</si>
  <si>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</si>
  <si>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</si>
  <si>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</si>
  <si>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</si>
  <si>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</si>
  <si>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</si>
  <si>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</si>
  <si>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</si>
  <si>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</si>
  <si>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</si>
  <si>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</si>
  <si>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</si>
  <si>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</si>
  <si>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</si>
  <si>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</si>
  <si>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</si>
  <si>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</si>
  <si>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</si>
  <si>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</si>
  <si>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</si>
  <si>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</si>
  <si>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</si>
  <si>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</si>
  <si>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</si>
  <si>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</si>
  <si>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</si>
  <si>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</si>
  <si>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</si>
  <si>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</si>
  <si>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</si>
  <si>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</si>
  <si>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16/04/22 - VENCIMENTO 25/04/22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</si>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</sst>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158809</v>
      </c>
      <c r="C7" s="46">
        <f t="shared" si="0"/>
        <v>129089</v>
      </c>
      <c r="D7" s="46">
        <f t="shared" si="0"/>
        <v>184380</v>
      </c>
      <c r="E7" s="46">
        <f t="shared" si="0"/>
        <v>85492</v>
      </c>
      <c r="F7" s="46">
        <f t="shared" si="0"/>
        <v>120263</v>
      </c>
      <c r="G7" s="46">
        <f t="shared" si="0"/>
        <v>128460</v>
      </c>
      <c r="H7" s="46">
        <f t="shared" si="0"/>
        <v>153932</v>
      </c>
      <c r="I7" s="46">
        <f t="shared" si="0"/>
        <v>190299</v>
      </c>
      <c r="J7" s="46">
        <f t="shared" si="0"/>
        <v>44319</v>
      </c>
      <c r="K7" s="46">
        <f t="shared" si="0"/>
        <v>1195043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12885</v>
      </c>
      <c r="C8" s="44">
        <f t="shared" si="1"/>
        <v>13941</v>
      </c>
      <c r="D8" s="44">
        <f t="shared" si="1"/>
        <v>14941</v>
      </c>
      <c r="E8" s="44">
        <f t="shared" si="1"/>
        <v>8407</v>
      </c>
      <c r="F8" s="44">
        <f t="shared" si="1"/>
        <v>9489</v>
      </c>
      <c r="G8" s="44">
        <f t="shared" si="1"/>
        <v>5817</v>
      </c>
      <c r="H8" s="44">
        <f t="shared" si="1"/>
        <v>5576</v>
      </c>
      <c r="I8" s="44">
        <f t="shared" si="1"/>
        <v>13849</v>
      </c>
      <c r="J8" s="44">
        <f t="shared" si="1"/>
        <v>1559</v>
      </c>
      <c r="K8" s="37">
        <f>SUM(B8:J8)</f>
        <v>86464</v>
      </c>
      <c r="L8"/>
      <c r="M8"/>
      <c r="N8"/>
    </row>
    <row r="9" spans="1:14" ht="16.5" customHeight="1">
      <c r="A9" s="22" t="s">
        <v>31</v>
      </c>
      <c r="B9" s="44">
        <v>12869</v>
      </c>
      <c r="C9" s="44">
        <v>13934</v>
      </c>
      <c r="D9" s="44">
        <v>14941</v>
      </c>
      <c r="E9" s="44">
        <v>8312</v>
      </c>
      <c r="F9" s="44">
        <v>9472</v>
      </c>
      <c r="G9" s="44">
        <v>5814</v>
      </c>
      <c r="H9" s="44">
        <v>5576</v>
      </c>
      <c r="I9" s="44">
        <v>13812</v>
      </c>
      <c r="J9" s="44">
        <v>1559</v>
      </c>
      <c r="K9" s="37">
        <f>SUM(B9:J9)</f>
        <v>86289</v>
      </c>
      <c r="L9"/>
      <c r="M9"/>
      <c r="N9"/>
    </row>
    <row r="10" spans="1:14" ht="16.5" customHeight="1">
      <c r="A10" s="22" t="s">
        <v>30</v>
      </c>
      <c r="B10" s="44">
        <v>16</v>
      </c>
      <c r="C10" s="44">
        <v>7</v>
      </c>
      <c r="D10" s="44">
        <v>0</v>
      </c>
      <c r="E10" s="44">
        <v>95</v>
      </c>
      <c r="F10" s="44">
        <v>17</v>
      </c>
      <c r="G10" s="44">
        <v>3</v>
      </c>
      <c r="H10" s="44">
        <v>0</v>
      </c>
      <c r="I10" s="44">
        <v>37</v>
      </c>
      <c r="J10" s="44">
        <v>0</v>
      </c>
      <c r="K10" s="37">
        <f>SUM(B10:J10)</f>
        <v>175</v>
      </c>
      <c r="L10"/>
      <c r="M10"/>
      <c r="N10"/>
    </row>
    <row r="11" spans="1:14" ht="16.5" customHeight="1">
      <c r="A11" s="43" t="s">
        <v>29</v>
      </c>
      <c r="B11" s="42">
        <v>145924</v>
      </c>
      <c r="C11" s="42">
        <v>115148</v>
      </c>
      <c r="D11" s="42">
        <v>169439</v>
      </c>
      <c r="E11" s="42">
        <v>77085</v>
      </c>
      <c r="F11" s="42">
        <v>110774</v>
      </c>
      <c r="G11" s="42">
        <v>122643</v>
      </c>
      <c r="H11" s="42">
        <v>148356</v>
      </c>
      <c r="I11" s="42">
        <v>176450</v>
      </c>
      <c r="J11" s="42">
        <v>42760</v>
      </c>
      <c r="K11" s="37">
        <f>SUM(B11:J11)</f>
        <v>1108579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1.161331246935904</v>
      </c>
      <c r="C16" s="38">
        <v>1.200119319421273</v>
      </c>
      <c r="D16" s="38">
        <v>1.075571510378954</v>
      </c>
      <c r="E16" s="38">
        <v>1.364974944212953</v>
      </c>
      <c r="F16" s="38">
        <v>1.080209525509921</v>
      </c>
      <c r="G16" s="38">
        <v>1.115024073763621</v>
      </c>
      <c r="H16" s="38">
        <v>1.096744944160012</v>
      </c>
      <c r="I16" s="38">
        <v>1.114774191760475</v>
      </c>
      <c r="J16" s="38">
        <v>1.064059333361522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759590.2300000001</v>
      </c>
      <c r="C18" s="35">
        <f aca="true" t="shared" si="2" ref="C18:J18">SUM(C19:C26)</f>
        <v>712088.4199999999</v>
      </c>
      <c r="D18" s="35">
        <f t="shared" si="2"/>
        <v>1001034.0399999999</v>
      </c>
      <c r="E18" s="35">
        <f t="shared" si="2"/>
        <v>513499.59</v>
      </c>
      <c r="F18" s="35">
        <f t="shared" si="2"/>
        <v>604706.5599999999</v>
      </c>
      <c r="G18" s="35">
        <f t="shared" si="2"/>
        <v>667099.38</v>
      </c>
      <c r="H18" s="35">
        <f t="shared" si="2"/>
        <v>635134.0900000001</v>
      </c>
      <c r="I18" s="35">
        <f t="shared" si="2"/>
        <v>809068.9799999999</v>
      </c>
      <c r="J18" s="35">
        <f t="shared" si="2"/>
        <v>198624.43</v>
      </c>
      <c r="K18" s="35">
        <f>SUM(B18:J18)</f>
        <v>5900845.719999999</v>
      </c>
      <c r="L18"/>
      <c r="M18"/>
      <c r="N18"/>
    </row>
    <row r="19" spans="1:14" ht="16.5" customHeight="1">
      <c r="A19" s="18" t="s">
        <v>71</v>
      </c>
      <c r="B19" s="60">
        <f>ROUND((B13+B14)*B7,2)</f>
        <v>634013.17</v>
      </c>
      <c r="C19" s="60">
        <f aca="true" t="shared" si="3" ref="C19:J19">ROUND((C13+C14)*C7,2)</f>
        <v>566171.45</v>
      </c>
      <c r="D19" s="60">
        <f t="shared" si="3"/>
        <v>896455.56</v>
      </c>
      <c r="E19" s="60">
        <f t="shared" si="3"/>
        <v>361400.33</v>
      </c>
      <c r="F19" s="60">
        <f t="shared" si="3"/>
        <v>537996.53</v>
      </c>
      <c r="G19" s="60">
        <f t="shared" si="3"/>
        <v>580485.05</v>
      </c>
      <c r="H19" s="60">
        <f t="shared" si="3"/>
        <v>553847.34</v>
      </c>
      <c r="I19" s="60">
        <f t="shared" si="3"/>
        <v>691641.72</v>
      </c>
      <c r="J19" s="60">
        <f t="shared" si="3"/>
        <v>182257.46</v>
      </c>
      <c r="K19" s="30">
        <f>SUM(B19:J19)</f>
        <v>5004268.609999999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102286.14</v>
      </c>
      <c r="C20" s="30">
        <f t="shared" si="4"/>
        <v>113301.85</v>
      </c>
      <c r="D20" s="30">
        <f t="shared" si="4"/>
        <v>67746.5</v>
      </c>
      <c r="E20" s="30">
        <f t="shared" si="4"/>
        <v>131902.07</v>
      </c>
      <c r="F20" s="30">
        <f t="shared" si="4"/>
        <v>43152.45</v>
      </c>
      <c r="G20" s="30">
        <f t="shared" si="4"/>
        <v>66769.76</v>
      </c>
      <c r="H20" s="30">
        <f t="shared" si="4"/>
        <v>53581.93</v>
      </c>
      <c r="I20" s="30">
        <f t="shared" si="4"/>
        <v>79382.62</v>
      </c>
      <c r="J20" s="30">
        <f t="shared" si="4"/>
        <v>11675.29</v>
      </c>
      <c r="K20" s="30">
        <f aca="true" t="shared" si="5" ref="K18:K26">SUM(B20:J20)</f>
        <v>669798.6100000001</v>
      </c>
      <c r="L20"/>
      <c r="M20"/>
      <c r="N20"/>
    </row>
    <row r="21" spans="1:14" ht="16.5" customHeight="1">
      <c r="A21" s="18" t="s">
        <v>25</v>
      </c>
      <c r="B21" s="30">
        <v>19553.97</v>
      </c>
      <c r="C21" s="30">
        <v>27521.48</v>
      </c>
      <c r="D21" s="30">
        <v>29605.7</v>
      </c>
      <c r="E21" s="30">
        <v>15705.44</v>
      </c>
      <c r="F21" s="30">
        <v>20411.52</v>
      </c>
      <c r="G21" s="30">
        <v>16530.49</v>
      </c>
      <c r="H21" s="30">
        <v>22907.43</v>
      </c>
      <c r="I21" s="30">
        <v>32657.07</v>
      </c>
      <c r="J21" s="30">
        <v>8089.72</v>
      </c>
      <c r="K21" s="30">
        <f t="shared" si="5"/>
        <v>192982.82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1110.27</v>
      </c>
      <c r="C24" s="30">
        <v>1040.73</v>
      </c>
      <c r="D24" s="30">
        <v>1462.77</v>
      </c>
      <c r="E24" s="30">
        <v>750.57</v>
      </c>
      <c r="F24" s="30">
        <v>882.46</v>
      </c>
      <c r="G24" s="30">
        <v>973.58</v>
      </c>
      <c r="H24" s="30">
        <v>928.02</v>
      </c>
      <c r="I24" s="30">
        <v>1182.21</v>
      </c>
      <c r="J24" s="30">
        <v>290.16</v>
      </c>
      <c r="K24" s="30">
        <f t="shared" si="5"/>
        <v>8620.77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-62797.38</v>
      </c>
      <c r="C29" s="30">
        <f t="shared" si="6"/>
        <v>-67096.69</v>
      </c>
      <c r="D29" s="30">
        <f t="shared" si="6"/>
        <v>-958476.41</v>
      </c>
      <c r="E29" s="30">
        <f t="shared" si="6"/>
        <v>-490746.44</v>
      </c>
      <c r="F29" s="30">
        <f t="shared" si="6"/>
        <v>-46583.82000000001</v>
      </c>
      <c r="G29" s="30">
        <f t="shared" si="6"/>
        <v>-30995.329999999998</v>
      </c>
      <c r="H29" s="30">
        <f t="shared" si="6"/>
        <v>-605694.78</v>
      </c>
      <c r="I29" s="30">
        <f t="shared" si="6"/>
        <v>-67346.61</v>
      </c>
      <c r="J29" s="30">
        <f t="shared" si="6"/>
        <v>-194437.25000000003</v>
      </c>
      <c r="K29" s="30">
        <f aca="true" t="shared" si="7" ref="K29:K37">SUM(B29:J29)</f>
        <v>-2524174.71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-56623.6</v>
      </c>
      <c r="C30" s="30">
        <f t="shared" si="8"/>
        <v>-61309.6</v>
      </c>
      <c r="D30" s="30">
        <f t="shared" si="8"/>
        <v>-65740.4</v>
      </c>
      <c r="E30" s="30">
        <f t="shared" si="8"/>
        <v>-36572.8</v>
      </c>
      <c r="F30" s="30">
        <f t="shared" si="8"/>
        <v>-41676.8</v>
      </c>
      <c r="G30" s="30">
        <f t="shared" si="8"/>
        <v>-25581.6</v>
      </c>
      <c r="H30" s="30">
        <f t="shared" si="8"/>
        <v>-24534.4</v>
      </c>
      <c r="I30" s="30">
        <f t="shared" si="8"/>
        <v>-60772.8</v>
      </c>
      <c r="J30" s="30">
        <f t="shared" si="8"/>
        <v>-6859.6</v>
      </c>
      <c r="K30" s="30">
        <f t="shared" si="7"/>
        <v>-379671.5999999999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-56623.6</v>
      </c>
      <c r="C31" s="30">
        <f aca="true" t="shared" si="9" ref="C31:J31">-ROUND((C9)*$E$3,2)</f>
        <v>-61309.6</v>
      </c>
      <c r="D31" s="30">
        <f t="shared" si="9"/>
        <v>-65740.4</v>
      </c>
      <c r="E31" s="30">
        <f t="shared" si="9"/>
        <v>-36572.8</v>
      </c>
      <c r="F31" s="30">
        <f t="shared" si="9"/>
        <v>-41676.8</v>
      </c>
      <c r="G31" s="30">
        <f t="shared" si="9"/>
        <v>-25581.6</v>
      </c>
      <c r="H31" s="30">
        <f t="shared" si="9"/>
        <v>-24534.4</v>
      </c>
      <c r="I31" s="30">
        <f t="shared" si="9"/>
        <v>-60772.8</v>
      </c>
      <c r="J31" s="30">
        <f t="shared" si="9"/>
        <v>-6859.6</v>
      </c>
      <c r="K31" s="30">
        <f t="shared" si="7"/>
        <v>-379671.5999999999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-6173.78</v>
      </c>
      <c r="C35" s="27">
        <f t="shared" si="10"/>
        <v>-5787.09</v>
      </c>
      <c r="D35" s="27">
        <f t="shared" si="10"/>
        <v>-892736.01</v>
      </c>
      <c r="E35" s="27">
        <f t="shared" si="10"/>
        <v>-454173.64</v>
      </c>
      <c r="F35" s="27">
        <f t="shared" si="10"/>
        <v>-4907.02</v>
      </c>
      <c r="G35" s="27">
        <f t="shared" si="10"/>
        <v>-5413.73</v>
      </c>
      <c r="H35" s="27">
        <f t="shared" si="10"/>
        <v>-581160.38</v>
      </c>
      <c r="I35" s="27">
        <f t="shared" si="10"/>
        <v>-6573.81</v>
      </c>
      <c r="J35" s="27">
        <f t="shared" si="10"/>
        <v>-187577.65000000002</v>
      </c>
      <c r="K35" s="30">
        <f t="shared" si="7"/>
        <v>-2144503.11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-180000</v>
      </c>
      <c r="K44" s="17">
        <f>SUM(B44:J44)</f>
        <v>-2070000</v>
      </c>
      <c r="L44" s="24"/>
      <c r="M44"/>
      <c r="N44"/>
    </row>
    <row r="45" spans="1:14" s="23" customFormat="1" ht="16.5" customHeight="1">
      <c r="A45" s="25" t="s">
        <v>68</v>
      </c>
      <c r="B45" s="17">
        <v>-6173.78</v>
      </c>
      <c r="C45" s="17">
        <v>-5787.09</v>
      </c>
      <c r="D45" s="17">
        <v>-8133.93</v>
      </c>
      <c r="E45" s="17">
        <v>-4173.64</v>
      </c>
      <c r="F45" s="17">
        <v>-4907.02</v>
      </c>
      <c r="G45" s="17">
        <v>-5413.73</v>
      </c>
      <c r="H45" s="17">
        <v>-5160.38</v>
      </c>
      <c r="I45" s="17">
        <v>-6573.81</v>
      </c>
      <c r="J45" s="17">
        <v>-1613.45</v>
      </c>
      <c r="K45" s="17">
        <f>SUM(B45:J45)</f>
        <v>-47936.829999999994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696792.8500000001</v>
      </c>
      <c r="C49" s="27">
        <f>IF(C18+C29+C50&lt;0,0,C18+C29+C50)</f>
        <v>644991.73</v>
      </c>
      <c r="D49" s="27">
        <f>IF(D18+D29+D50&lt;0,0,D18+D29+D50)</f>
        <v>42557.62999999989</v>
      </c>
      <c r="E49" s="27">
        <f>IF(E18+E29+E50&lt;0,0,E18+E29+E50)</f>
        <v>22753.150000000023</v>
      </c>
      <c r="F49" s="27">
        <f>IF(F18+F29+F50&lt;0,0,F18+F29+F50)</f>
        <v>558122.74</v>
      </c>
      <c r="G49" s="27">
        <f>IF(G18+G29+G50&lt;0,0,G18+G29+G50)</f>
        <v>636104.05</v>
      </c>
      <c r="H49" s="27">
        <f>IF(H18+H29+H50&lt;0,0,H18+H29+H50)</f>
        <v>29439.310000000056</v>
      </c>
      <c r="I49" s="27">
        <f>IF(I18+I29+I50&lt;0,0,I18+I29+I50)</f>
        <v>741722.3699999999</v>
      </c>
      <c r="J49" s="27">
        <f>IF(J18+J29+J50&lt;0,0,J18+J29+J50)</f>
        <v>4187.179999999964</v>
      </c>
      <c r="K49" s="20">
        <f>SUM(B49:J49)</f>
        <v>3376671.0100000002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696792.85</v>
      </c>
      <c r="C55" s="10">
        <f t="shared" si="11"/>
        <v>644991.72</v>
      </c>
      <c r="D55" s="10">
        <f t="shared" si="11"/>
        <v>42557.63</v>
      </c>
      <c r="E55" s="10">
        <f t="shared" si="11"/>
        <v>22753.14</v>
      </c>
      <c r="F55" s="10">
        <f t="shared" si="11"/>
        <v>558122.74</v>
      </c>
      <c r="G55" s="10">
        <f t="shared" si="11"/>
        <v>636104.05</v>
      </c>
      <c r="H55" s="10">
        <f t="shared" si="11"/>
        <v>29439.3</v>
      </c>
      <c r="I55" s="10">
        <f>SUM(I56:I68)</f>
        <v>741722.36</v>
      </c>
      <c r="J55" s="10">
        <f t="shared" si="11"/>
        <v>4187.18</v>
      </c>
      <c r="K55" s="5">
        <f>SUM(K56:K68)</f>
        <v>3376670.9699999997</v>
      </c>
      <c r="L55" s="9"/>
    </row>
    <row r="56" spans="1:11" ht="16.5" customHeight="1">
      <c r="A56" s="7" t="s">
        <v>56</v>
      </c>
      <c r="B56" s="8">
        <v>609205.99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609205.99</v>
      </c>
    </row>
    <row r="57" spans="1:11" ht="16.5" customHeight="1">
      <c r="A57" s="7" t="s">
        <v>57</v>
      </c>
      <c r="B57" s="8">
        <v>87586.86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87586.86</v>
      </c>
    </row>
    <row r="58" spans="1:11" ht="16.5" customHeight="1">
      <c r="A58" s="7" t="s">
        <v>4</v>
      </c>
      <c r="B58" s="6">
        <v>0</v>
      </c>
      <c r="C58" s="8">
        <v>644991.72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644991.72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42557.63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42557.63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22753.14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22753.14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558122.74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558122.74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636104.05</v>
      </c>
      <c r="H62" s="6">
        <v>0</v>
      </c>
      <c r="I62" s="6">
        <v>0</v>
      </c>
      <c r="J62" s="6">
        <v>0</v>
      </c>
      <c r="K62" s="5">
        <f t="shared" si="12"/>
        <v>636104.05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29439.3</v>
      </c>
      <c r="I63" s="6">
        <v>0</v>
      </c>
      <c r="J63" s="6">
        <v>0</v>
      </c>
      <c r="K63" s="5">
        <f t="shared" si="12"/>
        <v>29439.3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278294.23</v>
      </c>
      <c r="J65" s="6">
        <v>0</v>
      </c>
      <c r="K65" s="5">
        <f t="shared" si="12"/>
        <v>278294.23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463428.13</v>
      </c>
      <c r="J66" s="6">
        <v>0</v>
      </c>
      <c r="K66" s="5">
        <f t="shared" si="12"/>
        <v>463428.13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4187.18</v>
      </c>
      <c r="K67" s="5">
        <f t="shared" si="12"/>
        <v>4187.18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2022-04-21T12:23:07Z</dcterms:modified>
  <cp:category/>
  <cp:version/>
  <cp:contentType/>
  <cp:contentStatus/>
</cp:coreProperties>
</file>