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<sst xmlns="http://schemas.openxmlformats.org/spreadsheetml/2006/main" count="76" uniqueCount="75">
  <si>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</si>
  <si>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</si>
  <si>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</si>
  <si>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</si>
  <si>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</si>
  <si>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</si>
  <si>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</si>
  <si>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</si>
  <si>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</si>
  <si>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</si>
  <si>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</si>
  <si>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</si>
  <si>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</si>
  <si>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</si>
  <si>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</si>
  <si>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</si>
  <si>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</si>
  <si>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</si>
  <si>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</si>
  <si>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</si>
  <si>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</si>
  <si>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</si>
  <si>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</si>
  <si>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</si>
  <si>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</si>
  <si>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</si>
  <si>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</si>
  <si>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</si>
  <si>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</si>
  <si>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</si>
  <si>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</si>
  <si>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</si>
  <si>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</si>
  <si>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</si>
  <si>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</si>
  <si>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</si>
  <si>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</si>
  <si>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</si>
  <si>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</si>
  <si>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</si>
  <si>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</si>
  <si>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</si>
  <si>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</si>
  <si>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</si>
  <si>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</si>
  <si>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</si>
  <si>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</si>
  <si>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</si>
  <si>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</si>
  <si>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</si>
  <si>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</si>
  <si>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</si>
  <si>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</si>
  <si>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</si>
  <si>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</si>
  <si>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</si>
  <si>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</si>
  <si>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</si>
  <si>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</si>
  <si>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</si>
  <si>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</si>
  <si>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</si>
  <si>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</si>
  <si>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</si>
  <si>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</si>
  <si>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03/04/22 - VENCIMENTO 08/04/22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</si>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</sst>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65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47</v>
      </c>
      <c r="B4" s="58" t="s">
        <v>46</v>
      </c>
      <c r="C4" s="59"/>
      <c r="D4" s="59"/>
      <c r="E4" s="59"/>
      <c r="F4" s="59"/>
      <c r="G4" s="59"/>
      <c r="H4" s="59"/>
      <c r="I4" s="59"/>
      <c r="J4" s="59"/>
      <c r="K4" s="57" t="s">
        <v>45</v>
      </c>
    </row>
    <row r="5" spans="1:11" ht="43.5" customHeight="1">
      <c r="A5" s="57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57"/>
    </row>
    <row r="6" spans="1:11" ht="18.75" customHeight="1">
      <c r="A6" s="57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57"/>
    </row>
    <row r="7" spans="1:14" ht="16.5" customHeight="1">
      <c r="A7" s="13" t="s">
        <v>33</v>
      </c>
      <c r="B7" s="46">
        <f aca="true" t="shared" si="0" ref="B7:K7">B8+B11</f>
        <v>91773</v>
      </c>
      <c r="C7" s="46">
        <f t="shared" si="0"/>
        <v>69312</v>
      </c>
      <c r="D7" s="46">
        <f t="shared" si="0"/>
        <v>101231</v>
      </c>
      <c r="E7" s="46">
        <f t="shared" si="0"/>
        <v>49817</v>
      </c>
      <c r="F7" s="46">
        <f t="shared" si="0"/>
        <v>76095</v>
      </c>
      <c r="G7" s="46">
        <f t="shared" si="0"/>
        <v>72790</v>
      </c>
      <c r="H7" s="46">
        <f t="shared" si="0"/>
        <v>91191</v>
      </c>
      <c r="I7" s="46">
        <f t="shared" si="0"/>
        <v>119481</v>
      </c>
      <c r="J7" s="46">
        <f t="shared" si="0"/>
        <v>27472</v>
      </c>
      <c r="K7" s="46">
        <f t="shared" si="0"/>
        <v>699162</v>
      </c>
      <c r="L7" s="45"/>
      <c r="M7"/>
      <c r="N7"/>
    </row>
    <row r="8" spans="1:14" ht="16.5" customHeight="1">
      <c r="A8" s="43" t="s">
        <v>32</v>
      </c>
      <c r="B8" s="44">
        <f aca="true" t="shared" si="1" ref="B8:J8">+B9+B10</f>
        <v>8132</v>
      </c>
      <c r="C8" s="44">
        <f t="shared" si="1"/>
        <v>7425</v>
      </c>
      <c r="D8" s="44">
        <f t="shared" si="1"/>
        <v>8829</v>
      </c>
      <c r="E8" s="44">
        <f t="shared" si="1"/>
        <v>5055</v>
      </c>
      <c r="F8" s="44">
        <f t="shared" si="1"/>
        <v>6307</v>
      </c>
      <c r="G8" s="44">
        <f t="shared" si="1"/>
        <v>3917</v>
      </c>
      <c r="H8" s="44">
        <f t="shared" si="1"/>
        <v>3855</v>
      </c>
      <c r="I8" s="44">
        <f t="shared" si="1"/>
        <v>9297</v>
      </c>
      <c r="J8" s="44">
        <f t="shared" si="1"/>
        <v>1141</v>
      </c>
      <c r="K8" s="37">
        <f>SUM(B8:J8)</f>
        <v>53958</v>
      </c>
      <c r="L8"/>
      <c r="M8"/>
      <c r="N8"/>
    </row>
    <row r="9" spans="1:14" ht="16.5" customHeight="1">
      <c r="A9" s="22" t="s">
        <v>31</v>
      </c>
      <c r="B9" s="44">
        <v>8119</v>
      </c>
      <c r="C9" s="44">
        <v>7425</v>
      </c>
      <c r="D9" s="44">
        <v>8828</v>
      </c>
      <c r="E9" s="44">
        <v>5024</v>
      </c>
      <c r="F9" s="44">
        <v>6301</v>
      </c>
      <c r="G9" s="44">
        <v>3917</v>
      </c>
      <c r="H9" s="44">
        <v>3855</v>
      </c>
      <c r="I9" s="44">
        <v>9241</v>
      </c>
      <c r="J9" s="44">
        <v>1141</v>
      </c>
      <c r="K9" s="37">
        <f>SUM(B9:J9)</f>
        <v>53851</v>
      </c>
      <c r="L9"/>
      <c r="M9"/>
      <c r="N9"/>
    </row>
    <row r="10" spans="1:14" ht="16.5" customHeight="1">
      <c r="A10" s="22" t="s">
        <v>30</v>
      </c>
      <c r="B10" s="44">
        <v>13</v>
      </c>
      <c r="C10" s="44">
        <v>0</v>
      </c>
      <c r="D10" s="44">
        <v>1</v>
      </c>
      <c r="E10" s="44">
        <v>31</v>
      </c>
      <c r="F10" s="44">
        <v>6</v>
      </c>
      <c r="G10" s="44">
        <v>0</v>
      </c>
      <c r="H10" s="44">
        <v>0</v>
      </c>
      <c r="I10" s="44">
        <v>56</v>
      </c>
      <c r="J10" s="44">
        <v>0</v>
      </c>
      <c r="K10" s="37">
        <f>SUM(B10:J10)</f>
        <v>107</v>
      </c>
      <c r="L10"/>
      <c r="M10"/>
      <c r="N10"/>
    </row>
    <row r="11" spans="1:14" ht="16.5" customHeight="1">
      <c r="A11" s="43" t="s">
        <v>29</v>
      </c>
      <c r="B11" s="42">
        <v>83641</v>
      </c>
      <c r="C11" s="42">
        <v>61887</v>
      </c>
      <c r="D11" s="42">
        <v>92402</v>
      </c>
      <c r="E11" s="42">
        <v>44762</v>
      </c>
      <c r="F11" s="42">
        <v>69788</v>
      </c>
      <c r="G11" s="42">
        <v>68873</v>
      </c>
      <c r="H11" s="42">
        <v>87336</v>
      </c>
      <c r="I11" s="42">
        <v>110184</v>
      </c>
      <c r="J11" s="42">
        <v>26331</v>
      </c>
      <c r="K11" s="37">
        <f>SUM(B11:J11)</f>
        <v>645204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28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69</v>
      </c>
      <c r="B14" s="41">
        <v>0.2003</v>
      </c>
      <c r="C14" s="41">
        <v>0.22</v>
      </c>
      <c r="D14" s="41">
        <v>0.2439</v>
      </c>
      <c r="E14" s="41">
        <v>0.212</v>
      </c>
      <c r="F14" s="41">
        <v>0.2244</v>
      </c>
      <c r="G14" s="41">
        <v>0.2267</v>
      </c>
      <c r="H14" s="41">
        <v>0.1805</v>
      </c>
      <c r="I14" s="41">
        <v>0.1823</v>
      </c>
      <c r="J14" s="41">
        <v>0.2063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27</v>
      </c>
      <c r="B16" s="38">
        <v>1.109356963195982</v>
      </c>
      <c r="C16" s="38">
        <v>1.219291967649888</v>
      </c>
      <c r="D16" s="38">
        <v>1.081851808700887</v>
      </c>
      <c r="E16" s="38">
        <v>1.314098928022635</v>
      </c>
      <c r="F16" s="38">
        <v>1.104505457732535</v>
      </c>
      <c r="G16" s="38">
        <v>1.13525444112801</v>
      </c>
      <c r="H16" s="38">
        <v>1.109182921826982</v>
      </c>
      <c r="I16" s="38">
        <v>1.105957139877762</v>
      </c>
      <c r="J16" s="38">
        <v>1.05282246612425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70</v>
      </c>
      <c r="B18" s="35">
        <f>SUM(B19:B26)</f>
        <v>413763.00999999995</v>
      </c>
      <c r="C18" s="35">
        <f aca="true" t="shared" si="2" ref="C18:J18">SUM(C19:C26)</f>
        <v>383961.77</v>
      </c>
      <c r="D18" s="35">
        <f t="shared" si="2"/>
        <v>546139.6099999999</v>
      </c>
      <c r="E18" s="35">
        <f t="shared" si="2"/>
        <v>286690.12</v>
      </c>
      <c r="F18" s="35">
        <f t="shared" si="2"/>
        <v>382190.89999999997</v>
      </c>
      <c r="G18" s="35">
        <f t="shared" si="2"/>
        <v>373720.48</v>
      </c>
      <c r="H18" s="35">
        <f t="shared" si="2"/>
        <v>375629.19000000006</v>
      </c>
      <c r="I18" s="35">
        <f t="shared" si="2"/>
        <v>497666.41</v>
      </c>
      <c r="J18" s="35">
        <f t="shared" si="2"/>
        <v>119755.60000000002</v>
      </c>
      <c r="K18" s="35">
        <f>SUM(B18:J18)</f>
        <v>3379517.09</v>
      </c>
      <c r="L18"/>
      <c r="M18"/>
      <c r="N18"/>
    </row>
    <row r="19" spans="1:14" ht="16.5" customHeight="1">
      <c r="A19" s="18" t="s">
        <v>71</v>
      </c>
      <c r="B19" s="60">
        <f>ROUND((B13+B14)*B7,2)</f>
        <v>355528.6</v>
      </c>
      <c r="C19" s="60">
        <f aca="true" t="shared" si="3" ref="C19:J19">ROUND((C13+C14)*C7,2)</f>
        <v>294984.94</v>
      </c>
      <c r="D19" s="60">
        <f t="shared" si="3"/>
        <v>477597.73</v>
      </c>
      <c r="E19" s="60">
        <f t="shared" si="3"/>
        <v>204344.35</v>
      </c>
      <c r="F19" s="60">
        <f t="shared" si="3"/>
        <v>330320.79</v>
      </c>
      <c r="G19" s="60">
        <f t="shared" si="3"/>
        <v>319176.87</v>
      </c>
      <c r="H19" s="60">
        <f t="shared" si="3"/>
        <v>318375.14</v>
      </c>
      <c r="I19" s="60">
        <f t="shared" si="3"/>
        <v>421373.64</v>
      </c>
      <c r="J19" s="60">
        <f t="shared" si="3"/>
        <v>109627.02</v>
      </c>
      <c r="K19" s="30">
        <f>SUM(B19:J19)</f>
        <v>2831329.0800000005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38879.53</v>
      </c>
      <c r="C20" s="30">
        <f t="shared" si="4"/>
        <v>64687.83</v>
      </c>
      <c r="D20" s="30">
        <f t="shared" si="4"/>
        <v>39092.24</v>
      </c>
      <c r="E20" s="30">
        <f t="shared" si="4"/>
        <v>64184.34</v>
      </c>
      <c r="F20" s="30">
        <f t="shared" si="4"/>
        <v>34520.33</v>
      </c>
      <c r="G20" s="30">
        <f t="shared" si="4"/>
        <v>43170.09</v>
      </c>
      <c r="H20" s="30">
        <f t="shared" si="4"/>
        <v>34761.13</v>
      </c>
      <c r="I20" s="30">
        <f t="shared" si="4"/>
        <v>44647.55</v>
      </c>
      <c r="J20" s="30">
        <f t="shared" si="4"/>
        <v>5790.77</v>
      </c>
      <c r="K20" s="30">
        <f aca="true" t="shared" si="5" ref="K18:K26">SUM(B20:J20)</f>
        <v>369733.81</v>
      </c>
      <c r="L20"/>
      <c r="M20"/>
      <c r="N20"/>
    </row>
    <row r="21" spans="1:14" ht="16.5" customHeight="1">
      <c r="A21" s="18" t="s">
        <v>25</v>
      </c>
      <c r="B21" s="30">
        <v>15670.87</v>
      </c>
      <c r="C21" s="30">
        <v>19255.31</v>
      </c>
      <c r="D21" s="30">
        <v>22290.5</v>
      </c>
      <c r="E21" s="30">
        <v>13686.47</v>
      </c>
      <c r="F21" s="30">
        <v>14107.8</v>
      </c>
      <c r="G21" s="30">
        <v>8078.62</v>
      </c>
      <c r="H21" s="30">
        <v>17661.96</v>
      </c>
      <c r="I21" s="30">
        <v>26166.53</v>
      </c>
      <c r="J21" s="30">
        <v>7719.07</v>
      </c>
      <c r="K21" s="30">
        <f t="shared" si="5"/>
        <v>144637.13</v>
      </c>
      <c r="L21"/>
      <c r="M21"/>
      <c r="N21"/>
    </row>
    <row r="22" spans="1:14" ht="16.5" customHeight="1">
      <c r="A22" s="18" t="s">
        <v>24</v>
      </c>
      <c r="B22" s="30">
        <v>1524.74</v>
      </c>
      <c r="C22" s="34">
        <v>3049.48</v>
      </c>
      <c r="D22" s="34">
        <v>4574.22</v>
      </c>
      <c r="E22" s="30">
        <v>3049.48</v>
      </c>
      <c r="F22" s="30">
        <v>1524.74</v>
      </c>
      <c r="G22" s="34">
        <v>1524.74</v>
      </c>
      <c r="H22" s="34">
        <v>3049.48</v>
      </c>
      <c r="I22" s="34">
        <v>3049.48</v>
      </c>
      <c r="J22" s="34">
        <v>1524.74</v>
      </c>
      <c r="K22" s="30">
        <f t="shared" si="5"/>
        <v>22871.100000000002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-5594.89</v>
      </c>
      <c r="K23" s="30">
        <f t="shared" si="5"/>
        <v>-5594.89</v>
      </c>
      <c r="L23"/>
      <c r="M23"/>
      <c r="N23"/>
    </row>
    <row r="24" spans="1:14" ht="16.5" customHeight="1">
      <c r="A24" s="61" t="s">
        <v>72</v>
      </c>
      <c r="B24" s="30">
        <v>1057.51</v>
      </c>
      <c r="C24" s="30">
        <v>980.78</v>
      </c>
      <c r="D24" s="30">
        <v>1395.63</v>
      </c>
      <c r="E24" s="30">
        <v>733.78</v>
      </c>
      <c r="F24" s="30">
        <v>978.38</v>
      </c>
      <c r="G24" s="30">
        <v>954.4</v>
      </c>
      <c r="H24" s="30">
        <v>961.59</v>
      </c>
      <c r="I24" s="30">
        <v>1273.33</v>
      </c>
      <c r="J24" s="30">
        <v>306.94</v>
      </c>
      <c r="K24" s="30">
        <f t="shared" si="5"/>
        <v>8642.34</v>
      </c>
      <c r="L24"/>
      <c r="M24"/>
      <c r="N24"/>
    </row>
    <row r="25" spans="1:14" ht="16.5" customHeight="1">
      <c r="A25" s="61" t="s">
        <v>73</v>
      </c>
      <c r="B25" s="30">
        <v>788.72</v>
      </c>
      <c r="C25" s="30">
        <v>736.31</v>
      </c>
      <c r="D25" s="30">
        <v>873.45</v>
      </c>
      <c r="E25" s="30">
        <v>508.02</v>
      </c>
      <c r="F25" s="30">
        <v>530.54</v>
      </c>
      <c r="G25" s="30">
        <v>603.52</v>
      </c>
      <c r="H25" s="30">
        <v>609.89</v>
      </c>
      <c r="I25" s="30">
        <v>882.04</v>
      </c>
      <c r="J25" s="30">
        <v>277.79</v>
      </c>
      <c r="K25" s="30">
        <f t="shared" si="5"/>
        <v>5810.28</v>
      </c>
      <c r="L25"/>
      <c r="M25"/>
      <c r="N25"/>
    </row>
    <row r="26" spans="1:14" ht="16.5" customHeight="1">
      <c r="A26" s="61" t="s">
        <v>74</v>
      </c>
      <c r="B26" s="30">
        <v>313.04</v>
      </c>
      <c r="C26" s="30">
        <v>267.12</v>
      </c>
      <c r="D26" s="30">
        <v>315.84</v>
      </c>
      <c r="E26" s="30">
        <v>183.68</v>
      </c>
      <c r="F26" s="30">
        <v>208.32</v>
      </c>
      <c r="G26" s="30">
        <v>212.24</v>
      </c>
      <c r="H26" s="30">
        <v>210</v>
      </c>
      <c r="I26" s="30">
        <v>273.84</v>
      </c>
      <c r="J26" s="30">
        <v>104.16</v>
      </c>
      <c r="K26" s="30">
        <f t="shared" si="5"/>
        <v>2088.24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-41604.03</v>
      </c>
      <c r="C29" s="30">
        <f t="shared" si="6"/>
        <v>-38123.729999999996</v>
      </c>
      <c r="D29" s="30">
        <f t="shared" si="6"/>
        <v>-463205.85000000003</v>
      </c>
      <c r="E29" s="30">
        <f t="shared" si="6"/>
        <v>-233185.9</v>
      </c>
      <c r="F29" s="30">
        <f t="shared" si="6"/>
        <v>-33164.8</v>
      </c>
      <c r="G29" s="30">
        <f t="shared" si="6"/>
        <v>-22541.85</v>
      </c>
      <c r="H29" s="30">
        <f t="shared" si="6"/>
        <v>-337309.06</v>
      </c>
      <c r="I29" s="30">
        <f t="shared" si="6"/>
        <v>-47740.92</v>
      </c>
      <c r="J29" s="30">
        <f t="shared" si="6"/>
        <v>-12691.39</v>
      </c>
      <c r="K29" s="30">
        <f aca="true" t="shared" si="7" ref="K29:K37">SUM(B29:J29)</f>
        <v>-1229567.5299999998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-35723.6</v>
      </c>
      <c r="C30" s="30">
        <f t="shared" si="8"/>
        <v>-32670</v>
      </c>
      <c r="D30" s="30">
        <f t="shared" si="8"/>
        <v>-38843.2</v>
      </c>
      <c r="E30" s="30">
        <f t="shared" si="8"/>
        <v>-22105.6</v>
      </c>
      <c r="F30" s="30">
        <f t="shared" si="8"/>
        <v>-27724.4</v>
      </c>
      <c r="G30" s="30">
        <f t="shared" si="8"/>
        <v>-17234.8</v>
      </c>
      <c r="H30" s="30">
        <f t="shared" si="8"/>
        <v>-16962</v>
      </c>
      <c r="I30" s="30">
        <f t="shared" si="8"/>
        <v>-40660.4</v>
      </c>
      <c r="J30" s="30">
        <f t="shared" si="8"/>
        <v>-5020.4</v>
      </c>
      <c r="K30" s="30">
        <f t="shared" si="7"/>
        <v>-236944.39999999997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-35723.6</v>
      </c>
      <c r="C31" s="30">
        <f aca="true" t="shared" si="9" ref="C31:J31">-ROUND((C9)*$E$3,2)</f>
        <v>-32670</v>
      </c>
      <c r="D31" s="30">
        <f t="shared" si="9"/>
        <v>-38843.2</v>
      </c>
      <c r="E31" s="30">
        <f t="shared" si="9"/>
        <v>-22105.6</v>
      </c>
      <c r="F31" s="30">
        <f t="shared" si="9"/>
        <v>-27724.4</v>
      </c>
      <c r="G31" s="30">
        <f t="shared" si="9"/>
        <v>-17234.8</v>
      </c>
      <c r="H31" s="30">
        <f t="shared" si="9"/>
        <v>-16962</v>
      </c>
      <c r="I31" s="30">
        <f t="shared" si="9"/>
        <v>-40660.4</v>
      </c>
      <c r="J31" s="30">
        <f t="shared" si="9"/>
        <v>-5020.4</v>
      </c>
      <c r="K31" s="30">
        <f t="shared" si="7"/>
        <v>-236944.39999999997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-5880.43</v>
      </c>
      <c r="C35" s="27">
        <f t="shared" si="10"/>
        <v>-5453.73</v>
      </c>
      <c r="D35" s="27">
        <f t="shared" si="10"/>
        <v>-424362.65</v>
      </c>
      <c r="E35" s="27">
        <f t="shared" si="10"/>
        <v>-211080.3</v>
      </c>
      <c r="F35" s="27">
        <f t="shared" si="10"/>
        <v>-5440.4</v>
      </c>
      <c r="G35" s="27">
        <f t="shared" si="10"/>
        <v>-5307.05</v>
      </c>
      <c r="H35" s="27">
        <f t="shared" si="10"/>
        <v>-320347.06</v>
      </c>
      <c r="I35" s="27">
        <f t="shared" si="10"/>
        <v>-7080.52</v>
      </c>
      <c r="J35" s="27">
        <f t="shared" si="10"/>
        <v>-7670.99</v>
      </c>
      <c r="K35" s="30">
        <f t="shared" si="7"/>
        <v>-992623.1300000001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-20602.08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-5964.2</v>
      </c>
      <c r="K36" s="30">
        <f t="shared" si="7"/>
        <v>-26566.280000000002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66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67</v>
      </c>
      <c r="B44" s="17">
        <v>0</v>
      </c>
      <c r="C44" s="17">
        <v>0</v>
      </c>
      <c r="D44" s="17">
        <v>-396000</v>
      </c>
      <c r="E44" s="17">
        <v>-207000</v>
      </c>
      <c r="F44" s="17">
        <v>0</v>
      </c>
      <c r="G44" s="17">
        <v>0</v>
      </c>
      <c r="H44" s="17">
        <v>-315000</v>
      </c>
      <c r="I44" s="17">
        <v>0</v>
      </c>
      <c r="J44" s="17">
        <v>0</v>
      </c>
      <c r="K44" s="17">
        <f>SUM(B44:J44)</f>
        <v>-918000</v>
      </c>
      <c r="L44" s="24"/>
      <c r="M44"/>
      <c r="N44"/>
    </row>
    <row r="45" spans="1:14" s="23" customFormat="1" ht="16.5" customHeight="1">
      <c r="A45" s="25" t="s">
        <v>68</v>
      </c>
      <c r="B45" s="17">
        <v>-5880.43</v>
      </c>
      <c r="C45" s="17">
        <v>-5453.73</v>
      </c>
      <c r="D45" s="17">
        <v>-7760.57</v>
      </c>
      <c r="E45" s="17">
        <v>-4080.3</v>
      </c>
      <c r="F45" s="17">
        <v>-5440.4</v>
      </c>
      <c r="G45" s="17">
        <v>-5307.05</v>
      </c>
      <c r="H45" s="17">
        <v>-5347.06</v>
      </c>
      <c r="I45" s="17">
        <v>-7080.52</v>
      </c>
      <c r="J45" s="17">
        <v>-1706.79</v>
      </c>
      <c r="K45" s="17">
        <f>SUM(B45:J45)</f>
        <v>-48056.85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372158.98</v>
      </c>
      <c r="C49" s="27">
        <f>IF(C18+C29+C50&lt;0,0,C18+C29+C50)</f>
        <v>345838.04000000004</v>
      </c>
      <c r="D49" s="27">
        <f>IF(D18+D29+D50&lt;0,0,D18+D29+D50)</f>
        <v>82933.75999999983</v>
      </c>
      <c r="E49" s="27">
        <f>IF(E18+E29+E50&lt;0,0,E18+E29+E50)</f>
        <v>53504.22</v>
      </c>
      <c r="F49" s="27">
        <f>IF(F18+F29+F50&lt;0,0,F18+F29+F50)</f>
        <v>349026.1</v>
      </c>
      <c r="G49" s="27">
        <f>IF(G18+G29+G50&lt;0,0,G18+G29+G50)</f>
        <v>351178.63</v>
      </c>
      <c r="H49" s="27">
        <f>IF(H18+H29+H50&lt;0,0,H18+H29+H50)</f>
        <v>38320.13000000006</v>
      </c>
      <c r="I49" s="27">
        <f>IF(I18+I29+I50&lt;0,0,I18+I29+I50)</f>
        <v>449925.49</v>
      </c>
      <c r="J49" s="27">
        <f>IF(J18+J29+J50&lt;0,0,J18+J29+J50)</f>
        <v>107064.21000000002</v>
      </c>
      <c r="K49" s="20">
        <f>SUM(B49:J49)</f>
        <v>2149949.5599999996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372158.98</v>
      </c>
      <c r="C55" s="10">
        <f t="shared" si="11"/>
        <v>345838.03</v>
      </c>
      <c r="D55" s="10">
        <f t="shared" si="11"/>
        <v>82933.77</v>
      </c>
      <c r="E55" s="10">
        <f t="shared" si="11"/>
        <v>53504.23</v>
      </c>
      <c r="F55" s="10">
        <f t="shared" si="11"/>
        <v>349026.09</v>
      </c>
      <c r="G55" s="10">
        <f t="shared" si="11"/>
        <v>351178.63</v>
      </c>
      <c r="H55" s="10">
        <f t="shared" si="11"/>
        <v>38320.13</v>
      </c>
      <c r="I55" s="10">
        <f>SUM(I56:I68)</f>
        <v>449925.49</v>
      </c>
      <c r="J55" s="10">
        <f t="shared" si="11"/>
        <v>107064.2</v>
      </c>
      <c r="K55" s="5">
        <f>SUM(K56:K68)</f>
        <v>2149949.55</v>
      </c>
      <c r="L55" s="9"/>
    </row>
    <row r="56" spans="1:11" ht="16.5" customHeight="1">
      <c r="A56" s="7" t="s">
        <v>56</v>
      </c>
      <c r="B56" s="8">
        <v>324932.01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324932.01</v>
      </c>
    </row>
    <row r="57" spans="1:11" ht="16.5" customHeight="1">
      <c r="A57" s="7" t="s">
        <v>57</v>
      </c>
      <c r="B57" s="8">
        <v>47226.97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47226.97</v>
      </c>
    </row>
    <row r="58" spans="1:11" ht="16.5" customHeight="1">
      <c r="A58" s="7" t="s">
        <v>4</v>
      </c>
      <c r="B58" s="6">
        <v>0</v>
      </c>
      <c r="C58" s="8">
        <v>345838.03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345838.03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82933.77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82933.77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53504.23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53504.23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349026.09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349026.09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351178.63</v>
      </c>
      <c r="H62" s="6">
        <v>0</v>
      </c>
      <c r="I62" s="6">
        <v>0</v>
      </c>
      <c r="J62" s="6">
        <v>0</v>
      </c>
      <c r="K62" s="5">
        <f t="shared" si="12"/>
        <v>351178.63</v>
      </c>
    </row>
    <row r="63" spans="1:11" ht="16.5" customHeight="1">
      <c r="A63" s="7" t="s">
        <v>49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38320.13</v>
      </c>
      <c r="I63" s="6">
        <v>0</v>
      </c>
      <c r="J63" s="6">
        <v>0</v>
      </c>
      <c r="K63" s="5">
        <f t="shared" si="12"/>
        <v>38320.13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156934.01</v>
      </c>
      <c r="J65" s="6">
        <v>0</v>
      </c>
      <c r="K65" s="5">
        <f t="shared" si="12"/>
        <v>156934.01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292991.48</v>
      </c>
      <c r="J66" s="6">
        <v>0</v>
      </c>
      <c r="K66" s="5">
        <f t="shared" si="12"/>
        <v>292991.48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107064.2</v>
      </c>
      <c r="K67" s="5">
        <f t="shared" si="12"/>
        <v>107064.2</v>
      </c>
    </row>
    <row r="68" spans="1:11" ht="18" customHeight="1">
      <c r="A68" s="4" t="s">
        <v>64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2022-04-08T21:12:46Z</dcterms:modified>
  <cp:category/>
  <cp:version/>
  <cp:contentType/>
  <cp:contentStatus/>
</cp:coreProperties>
</file>