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<sst xmlns="http://schemas.openxmlformats.org/spreadsheetml/2006/main" count="81" uniqueCount="80">
  <si>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</si>
  <si>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</si>
  <si>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</si>
  <si>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</si>
  <si>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</si>
  <si>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</si>
  <si>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</si>
  <si>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</si>
  <si>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</si>
  <si>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</si>
  <si>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</si>
  <si>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</si>
  <si>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</si>
  <si>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</si>
  <si>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</si>
  <si>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</si>
  <si>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</si>
  <si>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</si>
  <si>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</si>
  <si>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</si>
  <si>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</si>
  <si>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</si>
  <si>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</si>
  <si>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</si>
  <si>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</si>
  <si>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</si>
  <si>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</si>
  <si>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</si>
  <si>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</si>
  <si>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</si>
  <si>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</si>
  <si>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</si>
  <si>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</si>
  <si>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</si>
  <si>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</si>
  <si>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</si>
  <si>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</si>
  <si>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</si>
  <si>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</si>
  <si>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</si>
  <si>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</si>
  <si>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</si>
  <si>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</si>
  <si>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</si>
  <si>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</si>
  <si>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</si>
  <si>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</si>
  <si>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</si>
  <si>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</si>
  <si>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</si>
  <si>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</si>
  <si>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</si>
  <si>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</si>
  <si>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</si>
  <si>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</si>
  <si>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</si>
  <si>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</si>
  <si>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</si>
  <si>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</si>
  <si>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</si>
  <si>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</si>
  <si>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</si>
  <si>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</si>
  <si>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</si>
  <si>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</si>
  <si>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</si>
  <si>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</si>
  <si>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</si>
  <si>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</si>
  <si>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</si>
  <si>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</si>
  <si>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</si>
  <si>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</si>
  <si>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30/04/22 - VENCIMENTO 06/05/22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</si>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</sst>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45525</v>
      </c>
      <c r="C7" s="10">
        <f>C8+C11</f>
        <v>57424</v>
      </c>
      <c r="D7" s="10">
        <f aca="true" t="shared" si="0" ref="D7:K7">D8+D11</f>
        <v>179314</v>
      </c>
      <c r="E7" s="10">
        <f t="shared" si="0"/>
        <v>145032</v>
      </c>
      <c r="F7" s="10">
        <f t="shared" si="0"/>
        <v>151913</v>
      </c>
      <c r="G7" s="10">
        <f t="shared" si="0"/>
        <v>71065</v>
      </c>
      <c r="H7" s="10">
        <f t="shared" si="0"/>
        <v>35723</v>
      </c>
      <c r="I7" s="10">
        <f t="shared" si="0"/>
        <v>67642</v>
      </c>
      <c r="J7" s="10">
        <f t="shared" si="0"/>
        <v>46747</v>
      </c>
      <c r="K7" s="10">
        <f t="shared" si="0"/>
        <v>125535</v>
      </c>
      <c r="L7" s="10">
        <f>SUM(B7:K7)</f>
        <v>925920</v>
      </c>
      <c r="M7" s="11"/>
    </row>
    <row r="8" spans="1:13" ht="17.25" customHeight="1">
      <c r="A8" s="12" t="s">
        <v>18</v>
      </c>
      <c r="B8" s="13">
        <f>B9+B10</f>
        <v>4278</v>
      </c>
      <c r="C8" s="13">
        <f aca="true" t="shared" si="1" ref="C8:K8">C9+C10</f>
        <v>4636</v>
      </c>
      <c r="D8" s="13">
        <f t="shared" si="1"/>
        <v>15947</v>
      </c>
      <c r="E8" s="13">
        <f t="shared" si="1"/>
        <v>11426</v>
      </c>
      <c r="F8" s="13">
        <f t="shared" si="1"/>
        <v>10724</v>
      </c>
      <c r="G8" s="13">
        <f t="shared" si="1"/>
        <v>6650</v>
      </c>
      <c r="H8" s="13">
        <f t="shared" si="1"/>
        <v>2721</v>
      </c>
      <c r="I8" s="13">
        <f t="shared" si="1"/>
        <v>3944</v>
      </c>
      <c r="J8" s="13">
        <f t="shared" si="1"/>
        <v>3623</v>
      </c>
      <c r="K8" s="13">
        <f t="shared" si="1"/>
        <v>9174</v>
      </c>
      <c r="L8" s="13">
        <f>SUM(B8:K8)</f>
        <v>73123</v>
      </c>
      <c r="M8"/>
    </row>
    <row r="9" spans="1:13" ht="17.25" customHeight="1">
      <c r="A9" s="14" t="s">
        <v>19</v>
      </c>
      <c r="B9" s="15">
        <v>4278</v>
      </c>
      <c r="C9" s="15">
        <v>4636</v>
      </c>
      <c r="D9" s="15">
        <v>15947</v>
      </c>
      <c r="E9" s="15">
        <v>11426</v>
      </c>
      <c r="F9" s="15">
        <v>10724</v>
      </c>
      <c r="G9" s="15">
        <v>6650</v>
      </c>
      <c r="H9" s="15">
        <v>2697</v>
      </c>
      <c r="I9" s="15">
        <v>3944</v>
      </c>
      <c r="J9" s="15">
        <v>3623</v>
      </c>
      <c r="K9" s="15">
        <v>9174</v>
      </c>
      <c r="L9" s="13">
        <f>SUM(B9:K9)</f>
        <v>73099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24</v>
      </c>
      <c r="I10" s="15">
        <v>0</v>
      </c>
      <c r="J10" s="15">
        <v>0</v>
      </c>
      <c r="K10" s="15">
        <v>0</v>
      </c>
      <c r="L10" s="13">
        <f>SUM(B10:K10)</f>
        <v>24</v>
      </c>
      <c r="M10"/>
    </row>
    <row r="11" spans="1:13" ht="17.25" customHeight="1">
      <c r="A11" s="12" t="s">
        <v>21</v>
      </c>
      <c r="B11" s="15">
        <v>41247</v>
      </c>
      <c r="C11" s="15">
        <v>52788</v>
      </c>
      <c r="D11" s="15">
        <v>163367</v>
      </c>
      <c r="E11" s="15">
        <v>133606</v>
      </c>
      <c r="F11" s="15">
        <v>141189</v>
      </c>
      <c r="G11" s="15">
        <v>64415</v>
      </c>
      <c r="H11" s="15">
        <v>33002</v>
      </c>
      <c r="I11" s="15">
        <v>63698</v>
      </c>
      <c r="J11" s="15">
        <v>43124</v>
      </c>
      <c r="K11" s="15">
        <v>116361</v>
      </c>
      <c r="L11" s="13">
        <f>SUM(B11:K11)</f>
        <v>852797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1.294987044563137</v>
      </c>
      <c r="C16" s="22">
        <v>1.205208909490565</v>
      </c>
      <c r="D16" s="22">
        <v>1.082069315621324</v>
      </c>
      <c r="E16" s="22">
        <v>1.111239117960128</v>
      </c>
      <c r="F16" s="22">
        <v>1.228010229769709</v>
      </c>
      <c r="G16" s="22">
        <v>1.230042549706439</v>
      </c>
      <c r="H16" s="22">
        <v>1.160179620852784</v>
      </c>
      <c r="I16" s="22">
        <v>1.171575611694724</v>
      </c>
      <c r="J16" s="22">
        <v>1.302721787311041</v>
      </c>
      <c r="K16" s="22">
        <v>1.08741882143941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388206.95</v>
      </c>
      <c r="C18" s="25">
        <f aca="true" t="shared" si="2" ref="C18:K18">SUM(C19:C26)</f>
        <v>260202.55999999997</v>
      </c>
      <c r="D18" s="25">
        <f t="shared" si="2"/>
        <v>874651.0200000001</v>
      </c>
      <c r="E18" s="25">
        <f t="shared" si="2"/>
        <v>732466.8300000001</v>
      </c>
      <c r="F18" s="25">
        <f t="shared" si="2"/>
        <v>753619.2799999999</v>
      </c>
      <c r="G18" s="25">
        <f t="shared" si="2"/>
        <v>389106.23</v>
      </c>
      <c r="H18" s="25">
        <f t="shared" si="2"/>
        <v>204724.16999999998</v>
      </c>
      <c r="I18" s="25">
        <f t="shared" si="2"/>
        <v>317202.04</v>
      </c>
      <c r="J18" s="25">
        <f t="shared" si="2"/>
        <v>266929.92</v>
      </c>
      <c r="K18" s="25">
        <f t="shared" si="2"/>
        <v>483168.56</v>
      </c>
      <c r="L18" s="25">
        <f>SUM(B18:K18)</f>
        <v>4670277.56</v>
      </c>
      <c r="M18"/>
    </row>
    <row r="19" spans="1:13" ht="17.25" customHeight="1">
      <c r="A19" s="26" t="s">
        <v>24</v>
      </c>
      <c r="B19" s="61">
        <f>ROUND((B13+B14)*B7,2)</f>
        <v>297565.06</v>
      </c>
      <c r="C19" s="61">
        <f aca="true" t="shared" si="3" ref="C19:K19">ROUND((C13+C14)*C7,2)</f>
        <v>209471.27</v>
      </c>
      <c r="D19" s="61">
        <f t="shared" si="3"/>
        <v>778509.66</v>
      </c>
      <c r="E19" s="61">
        <f t="shared" si="3"/>
        <v>637821.73</v>
      </c>
      <c r="F19" s="61">
        <f t="shared" si="3"/>
        <v>590288.34</v>
      </c>
      <c r="G19" s="61">
        <f t="shared" si="3"/>
        <v>303632.32</v>
      </c>
      <c r="H19" s="61">
        <f t="shared" si="3"/>
        <v>168126.73</v>
      </c>
      <c r="I19" s="61">
        <f t="shared" si="3"/>
        <v>263945.85</v>
      </c>
      <c r="J19" s="61">
        <f t="shared" si="3"/>
        <v>196454.27</v>
      </c>
      <c r="K19" s="61">
        <f t="shared" si="3"/>
        <v>430811.01</v>
      </c>
      <c r="L19" s="33">
        <f>SUM(B19:K19)</f>
        <v>3876626.24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87777.84</v>
      </c>
      <c r="C20" s="33">
        <f t="shared" si="4"/>
        <v>42985.37</v>
      </c>
      <c r="D20" s="33">
        <f t="shared" si="4"/>
        <v>63891.76</v>
      </c>
      <c r="E20" s="33">
        <f t="shared" si="4"/>
        <v>70950.73</v>
      </c>
      <c r="F20" s="33">
        <f t="shared" si="4"/>
        <v>134591.78</v>
      </c>
      <c r="G20" s="33">
        <f t="shared" si="4"/>
        <v>69848.35</v>
      </c>
      <c r="H20" s="33">
        <f t="shared" si="4"/>
        <v>26930.48</v>
      </c>
      <c r="I20" s="33">
        <f t="shared" si="4"/>
        <v>45286.67</v>
      </c>
      <c r="J20" s="33">
        <f t="shared" si="4"/>
        <v>59470.99</v>
      </c>
      <c r="K20" s="33">
        <f t="shared" si="4"/>
        <v>37660.99</v>
      </c>
      <c r="L20" s="33">
        <f aca="true" t="shared" si="5" ref="L19:L26">SUM(B20:K20)</f>
        <v>639394.96</v>
      </c>
      <c r="M20"/>
    </row>
    <row r="21" spans="1:13" ht="17.25" customHeight="1">
      <c r="A21" s="27" t="s">
        <v>26</v>
      </c>
      <c r="B21" s="33">
        <v>400.54</v>
      </c>
      <c r="C21" s="33">
        <v>5557.4</v>
      </c>
      <c r="D21" s="33">
        <v>26984.67</v>
      </c>
      <c r="E21" s="33">
        <v>18866.01</v>
      </c>
      <c r="F21" s="33">
        <v>25336.83</v>
      </c>
      <c r="G21" s="33">
        <v>14628.66</v>
      </c>
      <c r="H21" s="33">
        <v>7591.8</v>
      </c>
      <c r="I21" s="33">
        <v>5652.96</v>
      </c>
      <c r="J21" s="33">
        <v>7159.54</v>
      </c>
      <c r="K21" s="33">
        <v>10413.87</v>
      </c>
      <c r="L21" s="33">
        <f t="shared" si="5"/>
        <v>122592.28</v>
      </c>
      <c r="M21"/>
    </row>
    <row r="22" spans="1:13" ht="17.25" customHeight="1">
      <c r="A22" s="27" t="s">
        <v>27</v>
      </c>
      <c r="B22" s="33">
        <v>1524.77</v>
      </c>
      <c r="C22" s="29">
        <v>1524.77</v>
      </c>
      <c r="D22" s="29">
        <v>3049.54</v>
      </c>
      <c r="E22" s="29">
        <v>3049.54</v>
      </c>
      <c r="F22" s="33">
        <v>1524.77</v>
      </c>
      <c r="G22" s="29">
        <v>0</v>
      </c>
      <c r="H22" s="33">
        <v>1524.77</v>
      </c>
      <c r="I22" s="29">
        <v>1524.77</v>
      </c>
      <c r="J22" s="29">
        <v>3049.54</v>
      </c>
      <c r="K22" s="29">
        <v>3049.54</v>
      </c>
      <c r="L22" s="33">
        <f t="shared" si="5"/>
        <v>19822.010000000002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520.36</v>
      </c>
      <c r="C24" s="33">
        <v>350.11</v>
      </c>
      <c r="D24" s="33">
        <v>1175.01</v>
      </c>
      <c r="E24" s="33">
        <v>983.17</v>
      </c>
      <c r="F24" s="33">
        <v>1011.95</v>
      </c>
      <c r="G24" s="33">
        <v>522.76</v>
      </c>
      <c r="H24" s="33">
        <v>275.77</v>
      </c>
      <c r="I24" s="33">
        <v>426.84</v>
      </c>
      <c r="J24" s="33">
        <v>357.3</v>
      </c>
      <c r="K24" s="33">
        <v>647.46</v>
      </c>
      <c r="L24" s="33">
        <f t="shared" si="5"/>
        <v>6270.730000000001</v>
      </c>
      <c r="M24"/>
    </row>
    <row r="25" spans="1:13" ht="17.25" customHeight="1">
      <c r="A25" s="27" t="s">
        <v>77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300.52</v>
      </c>
      <c r="K25" s="33">
        <v>400.89</v>
      </c>
      <c r="L25" s="33">
        <f t="shared" si="5"/>
        <v>3817.98</v>
      </c>
      <c r="M25"/>
    </row>
    <row r="26" spans="1:13" ht="17.25" customHeight="1">
      <c r="A26" s="27" t="s">
        <v>78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-113514.42</v>
      </c>
      <c r="C29" s="33">
        <f t="shared" si="6"/>
        <v>-22345.210000000003</v>
      </c>
      <c r="D29" s="33">
        <f t="shared" si="6"/>
        <v>-76700.61</v>
      </c>
      <c r="E29" s="33">
        <f t="shared" si="6"/>
        <v>-663821.27</v>
      </c>
      <c r="F29" s="33">
        <f t="shared" si="6"/>
        <v>-52812.68</v>
      </c>
      <c r="G29" s="33">
        <f t="shared" si="6"/>
        <v>-329166.88</v>
      </c>
      <c r="H29" s="33">
        <f t="shared" si="6"/>
        <v>-22130.5</v>
      </c>
      <c r="I29" s="33">
        <f t="shared" si="6"/>
        <v>-271727.11</v>
      </c>
      <c r="J29" s="33">
        <f t="shared" si="6"/>
        <v>-17928.010000000002</v>
      </c>
      <c r="K29" s="33">
        <f t="shared" si="6"/>
        <v>-43965.86</v>
      </c>
      <c r="L29" s="33">
        <f aca="true" t="shared" si="7" ref="L29:L36">SUM(B29:K29)</f>
        <v>-1614112.5500000003</v>
      </c>
      <c r="M29"/>
    </row>
    <row r="30" spans="1:13" ht="18.75" customHeight="1">
      <c r="A30" s="27" t="s">
        <v>30</v>
      </c>
      <c r="B30" s="33">
        <f>B31+B32+B33+B34</f>
        <v>-18823.2</v>
      </c>
      <c r="C30" s="33">
        <f aca="true" t="shared" si="8" ref="C30:K30">C31+C32+C33+C34</f>
        <v>-20398.4</v>
      </c>
      <c r="D30" s="33">
        <f t="shared" si="8"/>
        <v>-70166.8</v>
      </c>
      <c r="E30" s="33">
        <f t="shared" si="8"/>
        <v>-50274.4</v>
      </c>
      <c r="F30" s="33">
        <f t="shared" si="8"/>
        <v>-47185.6</v>
      </c>
      <c r="G30" s="33">
        <f t="shared" si="8"/>
        <v>-29260</v>
      </c>
      <c r="H30" s="33">
        <f t="shared" si="8"/>
        <v>-11866.8</v>
      </c>
      <c r="I30" s="33">
        <f t="shared" si="8"/>
        <v>-17353.6</v>
      </c>
      <c r="J30" s="33">
        <f t="shared" si="8"/>
        <v>-15941.2</v>
      </c>
      <c r="K30" s="33">
        <f t="shared" si="8"/>
        <v>-40365.6</v>
      </c>
      <c r="L30" s="33">
        <f t="shared" si="7"/>
        <v>-321635.6</v>
      </c>
      <c r="M30"/>
    </row>
    <row r="31" spans="1:13" s="36" customFormat="1" ht="18.75" customHeight="1">
      <c r="A31" s="34" t="s">
        <v>55</v>
      </c>
      <c r="B31" s="33">
        <f>-ROUND((B9)*$E$3,2)</f>
        <v>-18823.2</v>
      </c>
      <c r="C31" s="33">
        <f aca="true" t="shared" si="9" ref="C31:K31">-ROUND((C9)*$E$3,2)</f>
        <v>-20398.4</v>
      </c>
      <c r="D31" s="33">
        <f t="shared" si="9"/>
        <v>-70166.8</v>
      </c>
      <c r="E31" s="33">
        <f t="shared" si="9"/>
        <v>-50274.4</v>
      </c>
      <c r="F31" s="33">
        <f t="shared" si="9"/>
        <v>-47185.6</v>
      </c>
      <c r="G31" s="33">
        <f t="shared" si="9"/>
        <v>-29260</v>
      </c>
      <c r="H31" s="33">
        <f t="shared" si="9"/>
        <v>-11866.8</v>
      </c>
      <c r="I31" s="33">
        <f t="shared" si="9"/>
        <v>-17353.6</v>
      </c>
      <c r="J31" s="33">
        <f t="shared" si="9"/>
        <v>-15941.2</v>
      </c>
      <c r="K31" s="33">
        <f t="shared" si="9"/>
        <v>-40365.6</v>
      </c>
      <c r="L31" s="33">
        <f t="shared" si="7"/>
        <v>-321635.6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-94691.22</v>
      </c>
      <c r="C35" s="38">
        <f aca="true" t="shared" si="10" ref="C35:K35">SUM(C36:C47)</f>
        <v>-1946.81</v>
      </c>
      <c r="D35" s="38">
        <f t="shared" si="10"/>
        <v>-6533.81</v>
      </c>
      <c r="E35" s="38">
        <f t="shared" si="10"/>
        <v>-613546.87</v>
      </c>
      <c r="F35" s="38">
        <f t="shared" si="10"/>
        <v>-5627.08</v>
      </c>
      <c r="G35" s="38">
        <f t="shared" si="10"/>
        <v>-299906.88</v>
      </c>
      <c r="H35" s="38">
        <f t="shared" si="10"/>
        <v>-10263.7</v>
      </c>
      <c r="I35" s="38">
        <f t="shared" si="10"/>
        <v>-254373.51</v>
      </c>
      <c r="J35" s="38">
        <f t="shared" si="10"/>
        <v>-1986.81</v>
      </c>
      <c r="K35" s="38">
        <f t="shared" si="10"/>
        <v>-3600.26</v>
      </c>
      <c r="L35" s="33">
        <f t="shared" si="7"/>
        <v>-1292476.95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-22271.36</v>
      </c>
      <c r="C37" s="17">
        <v>0</v>
      </c>
      <c r="D37" s="17">
        <v>0</v>
      </c>
      <c r="E37" s="33">
        <v>-5079.8</v>
      </c>
      <c r="F37" s="28">
        <v>0</v>
      </c>
      <c r="G37" s="28">
        <v>0</v>
      </c>
      <c r="H37" s="33">
        <v>-8730.25</v>
      </c>
      <c r="I37" s="17">
        <v>0</v>
      </c>
      <c r="J37" s="28">
        <v>0</v>
      </c>
      <c r="K37" s="17">
        <v>0</v>
      </c>
      <c r="L37" s="33">
        <f>SUM(B37:K37)</f>
        <v>-36081.41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-603000</v>
      </c>
      <c r="F45" s="17">
        <v>0</v>
      </c>
      <c r="G45" s="17">
        <v>-297000</v>
      </c>
      <c r="H45" s="17">
        <v>0</v>
      </c>
      <c r="I45" s="17">
        <v>-252000</v>
      </c>
      <c r="J45" s="17">
        <v>0</v>
      </c>
      <c r="K45" s="17">
        <v>0</v>
      </c>
      <c r="L45" s="17">
        <f>SUM(B45:K45)</f>
        <v>-1152000</v>
      </c>
    </row>
    <row r="46" spans="1:12" ht="18.75" customHeight="1">
      <c r="A46" s="37" t="s">
        <v>72</v>
      </c>
      <c r="B46" s="17">
        <v>-2893.54</v>
      </c>
      <c r="C46" s="17">
        <v>-1946.81</v>
      </c>
      <c r="D46" s="17">
        <v>-6533.81</v>
      </c>
      <c r="E46" s="17">
        <v>-5467.07</v>
      </c>
      <c r="F46" s="17">
        <v>-5627.08</v>
      </c>
      <c r="G46" s="17">
        <v>-2906.88</v>
      </c>
      <c r="H46" s="17">
        <v>-1533.45</v>
      </c>
      <c r="I46" s="17">
        <v>-2373.51</v>
      </c>
      <c r="J46" s="17">
        <v>-1986.81</v>
      </c>
      <c r="K46" s="17">
        <v>-3600.26</v>
      </c>
      <c r="L46" s="30">
        <f t="shared" si="11"/>
        <v>-34869.22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274692.53</v>
      </c>
      <c r="C50" s="41">
        <f>IF(C18+C29+C42+C51&lt;0,0,C18+C29+C51)</f>
        <v>237857.34999999998</v>
      </c>
      <c r="D50" s="41">
        <f>IF(D18+D29+D42+D51&lt;0,0,D18+D29+D51)</f>
        <v>797950.4100000001</v>
      </c>
      <c r="E50" s="41">
        <f>IF(E18+E29+E42+E51&lt;0,0,E18+E29+E51)</f>
        <v>68645.56000000006</v>
      </c>
      <c r="F50" s="41">
        <f>IF(F18+F29+F42+F51&lt;0,0,F18+F29+F51)</f>
        <v>700806.5999999999</v>
      </c>
      <c r="G50" s="41">
        <f>IF(G18+G29+G42+G51&lt;0,0,G18+G29+G51)</f>
        <v>59939.34999999998</v>
      </c>
      <c r="H50" s="41">
        <f>IF(H18+H29+H42+H51&lt;0,0,H18+H29+H51)</f>
        <v>182593.66999999998</v>
      </c>
      <c r="I50" s="41">
        <f>IF(I18+I29+I42+I51&lt;0,0,I18+I29+I51)</f>
        <v>45474.92999999999</v>
      </c>
      <c r="J50" s="41">
        <f>IF(J18+J29+J42+J51&lt;0,0,J18+J29+J51)</f>
        <v>249001.90999999997</v>
      </c>
      <c r="K50" s="41">
        <f>IF(K18+K29+K42+K51&lt;0,0,K18+K29+K51)</f>
        <v>439202.7</v>
      </c>
      <c r="L50" s="42">
        <f>SUM(B50:K50)</f>
        <v>3056165.0100000002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274692.53</v>
      </c>
      <c r="C56" s="41">
        <f aca="true" t="shared" si="12" ref="C56:J56">SUM(C57:C68)</f>
        <v>237857.34</v>
      </c>
      <c r="D56" s="41">
        <f t="shared" si="12"/>
        <v>797950.41</v>
      </c>
      <c r="E56" s="41">
        <f t="shared" si="12"/>
        <v>68645.56</v>
      </c>
      <c r="F56" s="41">
        <f t="shared" si="12"/>
        <v>700806.61</v>
      </c>
      <c r="G56" s="41">
        <f t="shared" si="12"/>
        <v>59939.35</v>
      </c>
      <c r="H56" s="41">
        <f t="shared" si="12"/>
        <v>182593.67</v>
      </c>
      <c r="I56" s="41">
        <f>SUM(I57:I71)</f>
        <v>45474.93</v>
      </c>
      <c r="J56" s="41">
        <f t="shared" si="12"/>
        <v>249001.91</v>
      </c>
      <c r="K56" s="41">
        <f>SUM(K57:K70)</f>
        <v>439202.7</v>
      </c>
      <c r="L56" s="46">
        <f>SUM(B56:K56)</f>
        <v>3056165.0100000007</v>
      </c>
      <c r="M56" s="40"/>
    </row>
    <row r="57" spans="1:13" ht="18.75" customHeight="1">
      <c r="A57" s="47" t="s">
        <v>48</v>
      </c>
      <c r="B57" s="48">
        <v>274692.53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274692.53</v>
      </c>
      <c r="M57" s="40"/>
    </row>
    <row r="58" spans="1:12" ht="18.75" customHeight="1">
      <c r="A58" s="47" t="s">
        <v>58</v>
      </c>
      <c r="B58" s="17">
        <v>0</v>
      </c>
      <c r="C58" s="48">
        <v>207839.74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207839.74</v>
      </c>
    </row>
    <row r="59" spans="1:12" ht="18.75" customHeight="1">
      <c r="A59" s="47" t="s">
        <v>59</v>
      </c>
      <c r="B59" s="17">
        <v>0</v>
      </c>
      <c r="C59" s="48">
        <v>30017.6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30017.6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797950.41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797950.41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68645.56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68645.56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700806.61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700806.61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59939.35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59939.35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182593.67</v>
      </c>
      <c r="I64" s="17">
        <v>0</v>
      </c>
      <c r="J64" s="17">
        <v>0</v>
      </c>
      <c r="K64" s="17">
        <v>0</v>
      </c>
      <c r="L64" s="46">
        <f t="shared" si="13"/>
        <v>182593.67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249001.91</v>
      </c>
      <c r="K66" s="17">
        <v>0</v>
      </c>
      <c r="L66" s="46">
        <f t="shared" si="13"/>
        <v>249001.91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223554.17</v>
      </c>
      <c r="L67" s="46">
        <f t="shared" si="13"/>
        <v>223554.17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215648.53</v>
      </c>
      <c r="L68" s="46">
        <f t="shared" si="13"/>
        <v>215648.53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45474.93</v>
      </c>
      <c r="J71" s="53">
        <v>0</v>
      </c>
      <c r="K71" s="53">
        <v>0</v>
      </c>
      <c r="L71" s="51">
        <f>SUM(B71:K71)</f>
        <v>45474.93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2022-05-06T00:24:58Z</dcterms:modified>
  <cp:category/>
  <cp:version/>
  <cp:contentType/>
  <cp:contentStatus/>
</cp:coreProperties>
</file>