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<sst xmlns="http://schemas.openxmlformats.org/spreadsheetml/2006/main" count="82" uniqueCount="81">
  <si>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</si>
  <si>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</si>
  <si>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</si>
  <si>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</si>
  <si>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</si>
  <si>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</si>
  <si>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</si>
  <si>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</si>
  <si>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</si>
  <si>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</si>
  <si>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</si>
  <si>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</si>
  <si>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</si>
  <si>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</si>
  <si>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</si>
  <si>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</si>
  <si>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</si>
  <si>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</si>
  <si>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</si>
  <si>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</si>
  <si>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</si>
  <si>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</si>
  <si>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</si>
  <si>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</si>
  <si>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</si>
  <si>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</si>
  <si>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</si>
  <si>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</si>
  <si>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</si>
  <si>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</si>
  <si>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</si>
  <si>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</si>
  <si>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</si>
  <si>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</si>
  <si>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</si>
  <si>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</si>
  <si>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</si>
  <si>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</si>
  <si>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</si>
  <si>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</si>
  <si>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</si>
  <si>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</si>
  <si>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</si>
  <si>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</si>
  <si>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</si>
  <si>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</si>
  <si>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</si>
  <si>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</si>
  <si>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</si>
  <si>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</si>
  <si>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</si>
  <si>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</si>
  <si>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</si>
  <si>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</si>
  <si>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</si>
  <si>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</si>
  <si>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</si>
  <si>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</si>
  <si>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</si>
  <si>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</si>
  <si>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</si>
  <si>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</si>
  <si>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</si>
  <si>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</si>
  <si>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</si>
  <si>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</si>
  <si>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</si>
  <si>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</si>
  <si>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</si>
  <si>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14/04/22 - VENCIMENTO 25/04/22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</si>
  <si>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</si>
  <si>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</si>
  <si>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</si>
  <si>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</si>
  <si>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</si>
  <si>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</si>
  <si>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</si>
  <si>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</si>
  <si>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</si>
  <si>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</si>
  <si>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 fev e mar.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</si>
</sst>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86994</v>
      </c>
      <c r="C7" s="10">
        <f>C8+C11</f>
        <v>104530</v>
      </c>
      <c r="D7" s="10">
        <f aca="true" t="shared" si="0" ref="D7:K7">D8+D11</f>
        <v>313402</v>
      </c>
      <c r="E7" s="10">
        <f t="shared" si="0"/>
        <v>252725</v>
      </c>
      <c r="F7" s="10">
        <f t="shared" si="0"/>
        <v>271031</v>
      </c>
      <c r="G7" s="10">
        <f t="shared" si="0"/>
        <v>143655</v>
      </c>
      <c r="H7" s="10">
        <f t="shared" si="0"/>
        <v>77565</v>
      </c>
      <c r="I7" s="10">
        <f t="shared" si="0"/>
        <v>119096</v>
      </c>
      <c r="J7" s="10">
        <f t="shared" si="0"/>
        <v>117008</v>
      </c>
      <c r="K7" s="10">
        <f t="shared" si="0"/>
        <v>218423</v>
      </c>
      <c r="L7" s="10">
        <f>SUM(B7:K7)</f>
        <v>1704429</v>
      </c>
      <c r="M7" s="11"/>
    </row>
    <row r="8" spans="1:13" ht="17.25" customHeight="1">
      <c r="A8" s="12" t="s">
        <v>18</v>
      </c>
      <c r="B8" s="13">
        <f>B9+B10</f>
        <v>6703</v>
      </c>
      <c r="C8" s="13">
        <f aca="true" t="shared" si="1" ref="C8:K8">C9+C10</f>
        <v>7547</v>
      </c>
      <c r="D8" s="13">
        <f t="shared" si="1"/>
        <v>22682</v>
      </c>
      <c r="E8" s="13">
        <f t="shared" si="1"/>
        <v>15838</v>
      </c>
      <c r="F8" s="13">
        <f t="shared" si="1"/>
        <v>15294</v>
      </c>
      <c r="G8" s="13">
        <f t="shared" si="1"/>
        <v>11384</v>
      </c>
      <c r="H8" s="13">
        <f t="shared" si="1"/>
        <v>5501</v>
      </c>
      <c r="I8" s="13">
        <f t="shared" si="1"/>
        <v>6458</v>
      </c>
      <c r="J8" s="13">
        <f t="shared" si="1"/>
        <v>8558</v>
      </c>
      <c r="K8" s="13">
        <f t="shared" si="1"/>
        <v>14325</v>
      </c>
      <c r="L8" s="13">
        <f>SUM(B8:K8)</f>
        <v>114290</v>
      </c>
      <c r="M8"/>
    </row>
    <row r="9" spans="1:13" ht="17.25" customHeight="1">
      <c r="A9" s="14" t="s">
        <v>19</v>
      </c>
      <c r="B9" s="15">
        <v>6702</v>
      </c>
      <c r="C9" s="15">
        <v>7547</v>
      </c>
      <c r="D9" s="15">
        <v>22682</v>
      </c>
      <c r="E9" s="15">
        <v>15838</v>
      </c>
      <c r="F9" s="15">
        <v>15294</v>
      </c>
      <c r="G9" s="15">
        <v>11384</v>
      </c>
      <c r="H9" s="15">
        <v>5466</v>
      </c>
      <c r="I9" s="15">
        <v>6458</v>
      </c>
      <c r="J9" s="15">
        <v>8558</v>
      </c>
      <c r="K9" s="15">
        <v>14325</v>
      </c>
      <c r="L9" s="13">
        <f>SUM(B9:K9)</f>
        <v>114254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>SUM(B10:K10)</f>
        <v>36</v>
      </c>
      <c r="M10"/>
    </row>
    <row r="11" spans="1:13" ht="17.25" customHeight="1">
      <c r="A11" s="12" t="s">
        <v>21</v>
      </c>
      <c r="B11" s="15">
        <v>80291</v>
      </c>
      <c r="C11" s="15">
        <v>96983</v>
      </c>
      <c r="D11" s="15">
        <v>290720</v>
      </c>
      <c r="E11" s="15">
        <v>236887</v>
      </c>
      <c r="F11" s="15">
        <v>255737</v>
      </c>
      <c r="G11" s="15">
        <v>132271</v>
      </c>
      <c r="H11" s="15">
        <v>72064</v>
      </c>
      <c r="I11" s="15">
        <v>112638</v>
      </c>
      <c r="J11" s="15">
        <v>108450</v>
      </c>
      <c r="K11" s="15">
        <v>204098</v>
      </c>
      <c r="L11" s="13">
        <f>SUM(B11:K11)</f>
        <v>1590139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1.304942286439775</v>
      </c>
      <c r="C16" s="22">
        <v>1.248445638606644</v>
      </c>
      <c r="D16" s="22">
        <v>1.096468116334049</v>
      </c>
      <c r="E16" s="22">
        <v>1.112236757223072</v>
      </c>
      <c r="F16" s="22">
        <v>1.227559369541583</v>
      </c>
      <c r="G16" s="22">
        <v>1.258047542660809</v>
      </c>
      <c r="H16" s="22">
        <v>1.141324569754515</v>
      </c>
      <c r="I16" s="22">
        <v>1.205292196277901</v>
      </c>
      <c r="J16" s="22">
        <v>1.376188777574958</v>
      </c>
      <c r="K16" s="22">
        <v>1.124589968591028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746902.6000000001</v>
      </c>
      <c r="C18" s="25">
        <f aca="true" t="shared" si="2" ref="C18:K18">SUM(C19:C26)</f>
        <v>486411.32000000007</v>
      </c>
      <c r="D18" s="25">
        <f t="shared" si="2"/>
        <v>1534474.81</v>
      </c>
      <c r="E18" s="25">
        <f t="shared" si="2"/>
        <v>1265208.31</v>
      </c>
      <c r="F18" s="25">
        <f t="shared" si="2"/>
        <v>1336692</v>
      </c>
      <c r="G18" s="25">
        <f t="shared" si="2"/>
        <v>798748.2000000001</v>
      </c>
      <c r="H18" s="25">
        <f t="shared" si="2"/>
        <v>432552.07999999996</v>
      </c>
      <c r="I18" s="25">
        <f t="shared" si="2"/>
        <v>572086.07</v>
      </c>
      <c r="J18" s="25">
        <f t="shared" si="2"/>
        <v>694161.95</v>
      </c>
      <c r="K18" s="25">
        <f t="shared" si="2"/>
        <v>864323.1800000002</v>
      </c>
      <c r="L18" s="25">
        <f>SUM(B18:K18)</f>
        <v>8731560.520000001</v>
      </c>
      <c r="M18"/>
    </row>
    <row r="19" spans="1:13" ht="17.25" customHeight="1">
      <c r="A19" s="26" t="s">
        <v>24</v>
      </c>
      <c r="B19" s="60">
        <f>ROUND((B13+B14)*B7,2)</f>
        <v>568618.88</v>
      </c>
      <c r="C19" s="60">
        <f aca="true" t="shared" si="3" ref="C19:K19">ROUND((C13+C14)*C7,2)</f>
        <v>381304.53</v>
      </c>
      <c r="D19" s="60">
        <f t="shared" si="3"/>
        <v>1360666.12</v>
      </c>
      <c r="E19" s="60">
        <f t="shared" si="3"/>
        <v>1111434.01</v>
      </c>
      <c r="F19" s="60">
        <f t="shared" si="3"/>
        <v>1053145.16</v>
      </c>
      <c r="G19" s="60">
        <f t="shared" si="3"/>
        <v>613780.35</v>
      </c>
      <c r="H19" s="60">
        <f t="shared" si="3"/>
        <v>365051.92</v>
      </c>
      <c r="I19" s="60">
        <f t="shared" si="3"/>
        <v>464724.5</v>
      </c>
      <c r="J19" s="60">
        <f t="shared" si="3"/>
        <v>491726.12</v>
      </c>
      <c r="K19" s="60">
        <f t="shared" si="3"/>
        <v>749584.05</v>
      </c>
      <c r="L19" s="33">
        <f>SUM(B19:K19)</f>
        <v>7160035.64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173395.94</v>
      </c>
      <c r="C20" s="33">
        <f t="shared" si="4"/>
        <v>94733.45</v>
      </c>
      <c r="D20" s="33">
        <f t="shared" si="4"/>
        <v>131260.9</v>
      </c>
      <c r="E20" s="33">
        <f t="shared" si="4"/>
        <v>124743.75</v>
      </c>
      <c r="F20" s="33">
        <f t="shared" si="4"/>
        <v>239653.05</v>
      </c>
      <c r="G20" s="33">
        <f t="shared" si="4"/>
        <v>158384.51</v>
      </c>
      <c r="H20" s="33">
        <f t="shared" si="4"/>
        <v>51590.81</v>
      </c>
      <c r="I20" s="33">
        <f t="shared" si="4"/>
        <v>95404.31</v>
      </c>
      <c r="J20" s="33">
        <f t="shared" si="4"/>
        <v>184981.85</v>
      </c>
      <c r="K20" s="33">
        <f t="shared" si="4"/>
        <v>93390.65</v>
      </c>
      <c r="L20" s="33">
        <f aca="true" t="shared" si="5" ref="L19:L26">SUM(B20:K20)</f>
        <v>1347539.2200000002</v>
      </c>
      <c r="M20"/>
    </row>
    <row r="21" spans="1:13" ht="17.25" customHeight="1">
      <c r="A21" s="27" t="s">
        <v>26</v>
      </c>
      <c r="B21" s="33">
        <v>2369.14</v>
      </c>
      <c r="C21" s="33">
        <v>8160.87</v>
      </c>
      <c r="D21" s="33">
        <v>37273.33</v>
      </c>
      <c r="E21" s="33">
        <v>24209.44</v>
      </c>
      <c r="F21" s="33">
        <v>40472.31</v>
      </c>
      <c r="G21" s="33">
        <v>25492.92</v>
      </c>
      <c r="H21" s="33">
        <v>13776.67</v>
      </c>
      <c r="I21" s="33">
        <v>9626.34</v>
      </c>
      <c r="J21" s="33">
        <v>13431.49</v>
      </c>
      <c r="K21" s="33">
        <v>17046.67</v>
      </c>
      <c r="L21" s="33">
        <f t="shared" si="5"/>
        <v>191859.18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575.52</v>
      </c>
      <c r="C24" s="33">
        <v>374.09</v>
      </c>
      <c r="D24" s="33">
        <v>1184.6</v>
      </c>
      <c r="E24" s="33">
        <v>975.98</v>
      </c>
      <c r="F24" s="33">
        <v>1031.13</v>
      </c>
      <c r="G24" s="33">
        <v>616.28</v>
      </c>
      <c r="H24" s="33">
        <v>333.32</v>
      </c>
      <c r="I24" s="33">
        <v>441.23</v>
      </c>
      <c r="J24" s="33">
        <v>534.75</v>
      </c>
      <c r="K24" s="33">
        <v>666.64</v>
      </c>
      <c r="L24" s="33">
        <f t="shared" si="5"/>
        <v>6733.54</v>
      </c>
      <c r="M24"/>
    </row>
    <row r="25" spans="1:13" ht="17.25" customHeight="1">
      <c r="A25" s="27" t="s">
        <v>76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77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-674362.58</v>
      </c>
      <c r="C29" s="33">
        <f t="shared" si="6"/>
        <v>-36904.86</v>
      </c>
      <c r="D29" s="33">
        <f t="shared" si="6"/>
        <v>-119563.86</v>
      </c>
      <c r="E29" s="33">
        <f t="shared" si="6"/>
        <v>-1090687.23</v>
      </c>
      <c r="F29" s="33">
        <f t="shared" si="6"/>
        <v>-74259.27</v>
      </c>
      <c r="G29" s="33">
        <f t="shared" si="6"/>
        <v>87909.47999999998</v>
      </c>
      <c r="H29" s="33">
        <f t="shared" si="6"/>
        <v>-35600.33</v>
      </c>
      <c r="I29" s="33">
        <f t="shared" si="6"/>
        <v>-31634.050000000003</v>
      </c>
      <c r="J29" s="33">
        <f t="shared" si="6"/>
        <v>-42838.409999999996</v>
      </c>
      <c r="K29" s="33">
        <f t="shared" si="6"/>
        <v>-67221.22</v>
      </c>
      <c r="L29" s="33">
        <f aca="true" t="shared" si="7" ref="L29:L36">SUM(B29:K29)</f>
        <v>-2085162.3299999998</v>
      </c>
      <c r="M29"/>
    </row>
    <row r="30" spans="1:13" ht="18.75" customHeight="1">
      <c r="A30" s="27" t="s">
        <v>30</v>
      </c>
      <c r="B30" s="33">
        <f>B31+B32+B33+B34</f>
        <v>-29488.8</v>
      </c>
      <c r="C30" s="33">
        <f aca="true" t="shared" si="8" ref="C30:K30">C31+C32+C33+C34</f>
        <v>-33206.8</v>
      </c>
      <c r="D30" s="33">
        <f t="shared" si="8"/>
        <v>-99800.8</v>
      </c>
      <c r="E30" s="33">
        <f t="shared" si="8"/>
        <v>-69687.2</v>
      </c>
      <c r="F30" s="33">
        <f t="shared" si="8"/>
        <v>-67293.6</v>
      </c>
      <c r="G30" s="33">
        <f t="shared" si="8"/>
        <v>-50089.6</v>
      </c>
      <c r="H30" s="33">
        <f t="shared" si="8"/>
        <v>-24050.4</v>
      </c>
      <c r="I30" s="33">
        <f t="shared" si="8"/>
        <v>-28415.2</v>
      </c>
      <c r="J30" s="33">
        <f t="shared" si="8"/>
        <v>-37655.2</v>
      </c>
      <c r="K30" s="33">
        <f t="shared" si="8"/>
        <v>-63030</v>
      </c>
      <c r="L30" s="33">
        <f t="shared" si="7"/>
        <v>-502717.6000000001</v>
      </c>
      <c r="M30"/>
    </row>
    <row r="31" spans="1:13" s="36" customFormat="1" ht="18.75" customHeight="1">
      <c r="A31" s="34" t="s">
        <v>54</v>
      </c>
      <c r="B31" s="33">
        <f>-ROUND((B9)*$E$3,2)</f>
        <v>-29488.8</v>
      </c>
      <c r="C31" s="33">
        <f aca="true" t="shared" si="9" ref="C31:K31">-ROUND((C9)*$E$3,2)</f>
        <v>-33206.8</v>
      </c>
      <c r="D31" s="33">
        <f t="shared" si="9"/>
        <v>-99800.8</v>
      </c>
      <c r="E31" s="33">
        <f t="shared" si="9"/>
        <v>-69687.2</v>
      </c>
      <c r="F31" s="33">
        <f t="shared" si="9"/>
        <v>-67293.6</v>
      </c>
      <c r="G31" s="33">
        <f t="shared" si="9"/>
        <v>-50089.6</v>
      </c>
      <c r="H31" s="33">
        <f t="shared" si="9"/>
        <v>-24050.4</v>
      </c>
      <c r="I31" s="33">
        <f t="shared" si="9"/>
        <v>-28415.2</v>
      </c>
      <c r="J31" s="33">
        <f t="shared" si="9"/>
        <v>-37655.2</v>
      </c>
      <c r="K31" s="33">
        <f t="shared" si="9"/>
        <v>-63030</v>
      </c>
      <c r="L31" s="33">
        <f t="shared" si="7"/>
        <v>-502717.6000000001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-94998.04000000001</v>
      </c>
      <c r="C35" s="38">
        <f aca="true" t="shared" si="10" ref="C35:K35">SUM(C36:C47)</f>
        <v>-3698.0600000000004</v>
      </c>
      <c r="D35" s="38">
        <f t="shared" si="10"/>
        <v>-19763.059999999998</v>
      </c>
      <c r="E35" s="38">
        <f t="shared" si="10"/>
        <v>-1021000.03</v>
      </c>
      <c r="F35" s="38">
        <f t="shared" si="10"/>
        <v>-6965.67</v>
      </c>
      <c r="G35" s="38">
        <f t="shared" si="10"/>
        <v>137999.08</v>
      </c>
      <c r="H35" s="38">
        <f t="shared" si="10"/>
        <v>-11549.929999999998</v>
      </c>
      <c r="I35" s="38">
        <f t="shared" si="10"/>
        <v>-3218.8500000000004</v>
      </c>
      <c r="J35" s="38">
        <f t="shared" si="10"/>
        <v>-5183.21</v>
      </c>
      <c r="K35" s="38">
        <f t="shared" si="10"/>
        <v>-4191.22</v>
      </c>
      <c r="L35" s="33">
        <f t="shared" si="7"/>
        <v>-1032568.9899999999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-1617.91</v>
      </c>
      <c r="D39" s="17">
        <v>-13175.91</v>
      </c>
      <c r="E39" s="17">
        <v>-20493.29</v>
      </c>
      <c r="F39" s="17">
        <v>-1231.92</v>
      </c>
      <c r="G39" s="17">
        <v>-2574</v>
      </c>
      <c r="H39" s="17">
        <v>-966.3</v>
      </c>
      <c r="I39" s="17">
        <v>-765.34</v>
      </c>
      <c r="J39" s="17">
        <v>-2209.66</v>
      </c>
      <c r="K39" s="17">
        <v>-484.28</v>
      </c>
      <c r="L39" s="30">
        <f aca="true" t="shared" si="11" ref="L39:L48">SUM(B39:K39)</f>
        <v>-43518.61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38">
        <v>729000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729000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33">
        <v>-990000</v>
      </c>
      <c r="F45" s="17">
        <v>0</v>
      </c>
      <c r="G45" s="38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72</v>
      </c>
      <c r="B46" s="33">
        <v>-3200.23</v>
      </c>
      <c r="C46" s="33">
        <v>-2080.15</v>
      </c>
      <c r="D46" s="33">
        <v>-6587.15</v>
      </c>
      <c r="E46" s="33">
        <v>-5427.06</v>
      </c>
      <c r="F46" s="33">
        <v>-5733.75</v>
      </c>
      <c r="G46" s="33">
        <v>-3426.92</v>
      </c>
      <c r="H46" s="33">
        <v>-1853.47</v>
      </c>
      <c r="I46" s="33">
        <v>-2453.51</v>
      </c>
      <c r="J46" s="33">
        <v>-2973.55</v>
      </c>
      <c r="K46" s="33">
        <v>-3706.94</v>
      </c>
      <c r="L46" s="33">
        <f t="shared" si="11"/>
        <v>-37442.73000000001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-549875.74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3">
        <f t="shared" si="11"/>
        <v>-549875.74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72540.02000000014</v>
      </c>
      <c r="C50" s="41">
        <f>IF(C18+C29+C42+C51&lt;0,0,C18+C29+C51)</f>
        <v>449506.4600000001</v>
      </c>
      <c r="D50" s="41">
        <f>IF(D18+D29+D42+D51&lt;0,0,D18+D29+D51)</f>
        <v>1414910.95</v>
      </c>
      <c r="E50" s="41">
        <f>IF(E18+E29+E42+E51&lt;0,0,E18+E29+E51)</f>
        <v>174521.08000000007</v>
      </c>
      <c r="F50" s="41">
        <f>IF(F18+F29+F42+F51&lt;0,0,F18+F29+F51)</f>
        <v>1262432.73</v>
      </c>
      <c r="G50" s="41">
        <f>IF(G18+G29+G42+G51&lt;0,0,G18+G29+G51)</f>
        <v>886657.68</v>
      </c>
      <c r="H50" s="41">
        <f>IF(H18+H29+H42+H51&lt;0,0,H18+H29+H51)</f>
        <v>396951.74999999994</v>
      </c>
      <c r="I50" s="41">
        <f>IF(I18+I29+I42+I51&lt;0,0,I18+I29+I51)</f>
        <v>540452.0199999999</v>
      </c>
      <c r="J50" s="41">
        <f>IF(J18+J29+J42+J51&lt;0,0,J18+J29+J51)</f>
        <v>651323.5399999999</v>
      </c>
      <c r="K50" s="41">
        <f>IF(K18+K29+K42+K51&lt;0,0,K18+K29+K51)</f>
        <v>797101.9600000002</v>
      </c>
      <c r="L50" s="42">
        <f>SUM(B50:K50)</f>
        <v>6646398.1899999995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72540.03</v>
      </c>
      <c r="C56" s="41">
        <f aca="true" t="shared" si="12" ref="C56:J56">SUM(C57:C68)</f>
        <v>449506.47000000003</v>
      </c>
      <c r="D56" s="41">
        <f t="shared" si="12"/>
        <v>1414910.95</v>
      </c>
      <c r="E56" s="41">
        <f t="shared" si="12"/>
        <v>174521.07</v>
      </c>
      <c r="F56" s="41">
        <f t="shared" si="12"/>
        <v>1262432.73</v>
      </c>
      <c r="G56" s="41">
        <f t="shared" si="12"/>
        <v>886657.68</v>
      </c>
      <c r="H56" s="41">
        <f t="shared" si="12"/>
        <v>396951.74</v>
      </c>
      <c r="I56" s="41">
        <f>SUM(I57:I71)</f>
        <v>540452.02</v>
      </c>
      <c r="J56" s="41">
        <f t="shared" si="12"/>
        <v>651323.54</v>
      </c>
      <c r="K56" s="41">
        <f>SUM(K57:K70)</f>
        <v>797101.97</v>
      </c>
      <c r="L56" s="46">
        <f>SUM(B56:K56)</f>
        <v>6646398.199999999</v>
      </c>
      <c r="M56" s="40"/>
    </row>
    <row r="57" spans="1:13" ht="18.75" customHeight="1">
      <c r="A57" s="47" t="s">
        <v>47</v>
      </c>
      <c r="B57" s="48">
        <v>72540.03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72540.03</v>
      </c>
      <c r="M57" s="40"/>
    </row>
    <row r="58" spans="1:12" ht="18.75" customHeight="1">
      <c r="A58" s="47" t="s">
        <v>57</v>
      </c>
      <c r="B58" s="17">
        <v>0</v>
      </c>
      <c r="C58" s="48">
        <v>393048.46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393048.46</v>
      </c>
    </row>
    <row r="59" spans="1:12" ht="18.75" customHeight="1">
      <c r="A59" s="47" t="s">
        <v>58</v>
      </c>
      <c r="B59" s="17">
        <v>0</v>
      </c>
      <c r="C59" s="48">
        <v>56458.01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56458.01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1414910.95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1414910.95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174521.07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174521.07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1262432.73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1262432.73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886657.68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886657.68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396951.74</v>
      </c>
      <c r="I64" s="17">
        <v>0</v>
      </c>
      <c r="J64" s="17">
        <v>0</v>
      </c>
      <c r="K64" s="17">
        <v>0</v>
      </c>
      <c r="L64" s="46">
        <f t="shared" si="13"/>
        <v>396951.74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651323.54</v>
      </c>
      <c r="K66" s="17">
        <v>0</v>
      </c>
      <c r="L66" s="46">
        <f t="shared" si="13"/>
        <v>651323.54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452036.53</v>
      </c>
      <c r="L67" s="46">
        <f t="shared" si="13"/>
        <v>452036.53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345065.44</v>
      </c>
      <c r="L68" s="46">
        <f t="shared" si="13"/>
        <v>345065.44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540452.02</v>
      </c>
      <c r="J71" s="52">
        <v>0</v>
      </c>
      <c r="K71" s="52">
        <v>0</v>
      </c>
      <c r="L71" s="51">
        <f>SUM(B71:K71)</f>
        <v>540452.02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2022-04-21T12:36:47Z</dcterms:modified>
  <cp:category/>
  <cp:version/>
  <cp:contentType/>
  <cp:contentStatus/>
</cp:coreProperties>
</file>