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<sst xmlns="http://schemas.openxmlformats.org/spreadsheetml/2006/main" count="81" uniqueCount="80">
  <si>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</si>
  <si>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</si>
  <si>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</si>
  <si>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</si>
  <si>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</si>
  <si>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</si>
  <si>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</si>
  <si>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</si>
  <si>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</si>
  <si>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</si>
  <si>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</si>
  <si>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</si>
  <si>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</si>
  <si>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</si>
  <si>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</si>
  <si>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</si>
  <si>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</si>
  <si>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</si>
  <si>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</si>
  <si>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</si>
  <si>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</si>
  <si>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</si>
  <si>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</si>
  <si>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</si>
  <si>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</si>
  <si>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</si>
  <si>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</si>
  <si>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</si>
  <si>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</si>
  <si>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</si>
  <si>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</si>
  <si>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</si>
  <si>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</si>
  <si>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</si>
  <si>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</si>
  <si>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</si>
  <si>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</si>
  <si>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</si>
  <si>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</si>
  <si>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</si>
  <si>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</si>
  <si>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</si>
  <si>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</si>
  <si>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</si>
  <si>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</si>
  <si>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</si>
  <si>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</si>
  <si>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</si>
  <si>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</si>
  <si>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</si>
  <si>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</si>
  <si>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</si>
  <si>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</si>
  <si>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</si>
  <si>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</si>
  <si>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</si>
  <si>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</si>
  <si>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</si>
  <si>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</si>
  <si>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</si>
  <si>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</si>
  <si>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</si>
  <si>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</si>
  <si>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</si>
  <si>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</si>
  <si>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</si>
  <si>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</si>
  <si>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</si>
  <si>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</si>
  <si>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</si>
  <si>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05/04/22 - VENCIMENTO 12/04/22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</si>
  <si>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</si>
  <si>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</si>
  <si>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</si>
  <si>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</si>
  <si>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2.1 Tarifa de Remuneração por Passageiro Transportado Combustível</t>
  </si>
  <si>
    <t>5.2.9. Ajuste de Cronograma (+)</t>
  </si>
  <si>
    <t>5.2.10. Ajuste de Cronograma (-)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</si>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</sst>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91240</v>
      </c>
      <c r="C7" s="10">
        <f>C8+C11</f>
        <v>107203</v>
      </c>
      <c r="D7" s="10">
        <f aca="true" t="shared" si="0" ref="D7:K7">D8+D11</f>
        <v>321660</v>
      </c>
      <c r="E7" s="10">
        <f t="shared" si="0"/>
        <v>256589</v>
      </c>
      <c r="F7" s="10">
        <f t="shared" si="0"/>
        <v>279653</v>
      </c>
      <c r="G7" s="10">
        <f t="shared" si="0"/>
        <v>149164</v>
      </c>
      <c r="H7" s="10">
        <f t="shared" si="0"/>
        <v>78101</v>
      </c>
      <c r="I7" s="10">
        <f t="shared" si="0"/>
        <v>117561</v>
      </c>
      <c r="J7" s="10">
        <f t="shared" si="0"/>
        <v>127439</v>
      </c>
      <c r="K7" s="10">
        <f t="shared" si="0"/>
        <v>219066</v>
      </c>
      <c r="L7" s="10">
        <f>SUM(B7:K7)</f>
        <v>1747676</v>
      </c>
      <c r="M7" s="11"/>
    </row>
    <row r="8" spans="1:13" ht="17.25" customHeight="1">
      <c r="A8" s="12" t="s">
        <v>18</v>
      </c>
      <c r="B8" s="13">
        <f>B9+B10</f>
        <v>6781</v>
      </c>
      <c r="C8" s="13">
        <f aca="true" t="shared" si="1" ref="C8:K8">C9+C10</f>
        <v>7105</v>
      </c>
      <c r="D8" s="13">
        <f t="shared" si="1"/>
        <v>21788</v>
      </c>
      <c r="E8" s="13">
        <f t="shared" si="1"/>
        <v>15150</v>
      </c>
      <c r="F8" s="13">
        <f t="shared" si="1"/>
        <v>15317</v>
      </c>
      <c r="G8" s="13">
        <f t="shared" si="1"/>
        <v>10929</v>
      </c>
      <c r="H8" s="13">
        <f t="shared" si="1"/>
        <v>5250</v>
      </c>
      <c r="I8" s="13">
        <f t="shared" si="1"/>
        <v>6034</v>
      </c>
      <c r="J8" s="13">
        <f t="shared" si="1"/>
        <v>9524</v>
      </c>
      <c r="K8" s="13">
        <f t="shared" si="1"/>
        <v>13521</v>
      </c>
      <c r="L8" s="13">
        <f>SUM(B8:K8)</f>
        <v>111399</v>
      </c>
      <c r="M8"/>
    </row>
    <row r="9" spans="1:13" ht="17.25" customHeight="1">
      <c r="A9" s="14" t="s">
        <v>19</v>
      </c>
      <c r="B9" s="15">
        <v>6781</v>
      </c>
      <c r="C9" s="15">
        <v>7105</v>
      </c>
      <c r="D9" s="15">
        <v>21788</v>
      </c>
      <c r="E9" s="15">
        <v>15150</v>
      </c>
      <c r="F9" s="15">
        <v>15317</v>
      </c>
      <c r="G9" s="15">
        <v>10929</v>
      </c>
      <c r="H9" s="15">
        <v>5217</v>
      </c>
      <c r="I9" s="15">
        <v>6034</v>
      </c>
      <c r="J9" s="15">
        <v>9524</v>
      </c>
      <c r="K9" s="15">
        <v>13521</v>
      </c>
      <c r="L9" s="13">
        <f>SUM(B9:K9)</f>
        <v>111366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33</v>
      </c>
      <c r="I10" s="15">
        <v>0</v>
      </c>
      <c r="J10" s="15">
        <v>0</v>
      </c>
      <c r="K10" s="15">
        <v>0</v>
      </c>
      <c r="L10" s="13">
        <f>SUM(B10:K10)</f>
        <v>33</v>
      </c>
      <c r="M10"/>
    </row>
    <row r="11" spans="1:13" ht="17.25" customHeight="1">
      <c r="A11" s="12" t="s">
        <v>21</v>
      </c>
      <c r="B11" s="15">
        <v>84459</v>
      </c>
      <c r="C11" s="15">
        <v>100098</v>
      </c>
      <c r="D11" s="15">
        <v>299872</v>
      </c>
      <c r="E11" s="15">
        <v>241439</v>
      </c>
      <c r="F11" s="15">
        <v>264336</v>
      </c>
      <c r="G11" s="15">
        <v>138235</v>
      </c>
      <c r="H11" s="15">
        <v>72851</v>
      </c>
      <c r="I11" s="15">
        <v>111527</v>
      </c>
      <c r="J11" s="15">
        <v>117915</v>
      </c>
      <c r="K11" s="15">
        <v>205545</v>
      </c>
      <c r="L11" s="13">
        <f>SUM(B11:K11)</f>
        <v>1636277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75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1.225885003480407</v>
      </c>
      <c r="C16" s="22">
        <v>1.204618876789584</v>
      </c>
      <c r="D16" s="22">
        <v>1.057002406345574</v>
      </c>
      <c r="E16" s="22">
        <v>1.08107029936998</v>
      </c>
      <c r="F16" s="22">
        <v>1.181866376697291</v>
      </c>
      <c r="G16" s="22">
        <v>1.208687261021558</v>
      </c>
      <c r="H16" s="22">
        <v>1.137885393163877</v>
      </c>
      <c r="I16" s="22">
        <v>1.202632527477916</v>
      </c>
      <c r="J16" s="22">
        <v>1.259250084816555</v>
      </c>
      <c r="K16" s="22">
        <v>1.105497891542797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728802.12</v>
      </c>
      <c r="C18" s="25">
        <f aca="true" t="shared" si="2" ref="C18:K18">SUM(C19:C26)</f>
        <v>467235.4600000001</v>
      </c>
      <c r="D18" s="25">
        <f t="shared" si="2"/>
        <v>1475219.2499999998</v>
      </c>
      <c r="E18" s="25">
        <f t="shared" si="2"/>
        <v>1212820.05</v>
      </c>
      <c r="F18" s="25">
        <f t="shared" si="2"/>
        <v>1289614.9799999997</v>
      </c>
      <c r="G18" s="25">
        <f t="shared" si="2"/>
        <v>774262.3300000001</v>
      </c>
      <c r="H18" s="25">
        <f t="shared" si="2"/>
        <v>422017.23000000004</v>
      </c>
      <c r="I18" s="25">
        <f t="shared" si="2"/>
        <v>547236.1799999999</v>
      </c>
      <c r="J18" s="25">
        <f t="shared" si="2"/>
        <v>671893.02</v>
      </c>
      <c r="K18" s="25">
        <f t="shared" si="2"/>
        <v>828045.8200000001</v>
      </c>
      <c r="L18" s="25">
        <f>SUM(B18:K18)</f>
        <v>8417146.44</v>
      </c>
      <c r="M18"/>
    </row>
    <row r="19" spans="1:13" ht="17.25" customHeight="1">
      <c r="A19" s="26" t="s">
        <v>24</v>
      </c>
      <c r="B19" s="60">
        <f>ROUND((B13+B14)*B7,2)</f>
        <v>590514.4</v>
      </c>
      <c r="C19" s="60">
        <f aca="true" t="shared" si="3" ref="C19:K19">ROUND((C13+C14)*C7,2)</f>
        <v>379466.46</v>
      </c>
      <c r="D19" s="60">
        <f t="shared" si="3"/>
        <v>1355121.41</v>
      </c>
      <c r="E19" s="60">
        <f t="shared" si="3"/>
        <v>1094967.9</v>
      </c>
      <c r="F19" s="60">
        <f t="shared" si="3"/>
        <v>1054431.64</v>
      </c>
      <c r="G19" s="60">
        <f t="shared" si="3"/>
        <v>618419.03</v>
      </c>
      <c r="H19" s="60">
        <f t="shared" si="3"/>
        <v>356679.46</v>
      </c>
      <c r="I19" s="60">
        <f t="shared" si="3"/>
        <v>445132.97</v>
      </c>
      <c r="J19" s="60">
        <f t="shared" si="3"/>
        <v>519683.5</v>
      </c>
      <c r="K19" s="60">
        <f t="shared" si="3"/>
        <v>729489.78</v>
      </c>
      <c r="L19" s="33">
        <f>SUM(B19:K19)</f>
        <v>7143906.55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133388.35</v>
      </c>
      <c r="C20" s="33">
        <f t="shared" si="4"/>
        <v>77646</v>
      </c>
      <c r="D20" s="33">
        <f t="shared" si="4"/>
        <v>77245.18</v>
      </c>
      <c r="E20" s="33">
        <f t="shared" si="4"/>
        <v>88769.38</v>
      </c>
      <c r="F20" s="33">
        <f t="shared" si="4"/>
        <v>191765.66</v>
      </c>
      <c r="G20" s="33">
        <f t="shared" si="4"/>
        <v>129056.17</v>
      </c>
      <c r="H20" s="33">
        <f t="shared" si="4"/>
        <v>49180.89</v>
      </c>
      <c r="I20" s="33">
        <f t="shared" si="4"/>
        <v>90198.42</v>
      </c>
      <c r="J20" s="33">
        <f t="shared" si="4"/>
        <v>134727.99</v>
      </c>
      <c r="K20" s="33">
        <f t="shared" si="4"/>
        <v>76959.63</v>
      </c>
      <c r="L20" s="33">
        <f aca="true" t="shared" si="5" ref="L19:L26">SUM(B20:K20)</f>
        <v>1048937.6700000002</v>
      </c>
      <c r="M20"/>
    </row>
    <row r="21" spans="1:13" ht="17.25" customHeight="1">
      <c r="A21" s="27" t="s">
        <v>26</v>
      </c>
      <c r="B21" s="33">
        <v>2371.14</v>
      </c>
      <c r="C21" s="33">
        <v>7910.53</v>
      </c>
      <c r="D21" s="33">
        <v>37578.2</v>
      </c>
      <c r="E21" s="33">
        <v>24264.06</v>
      </c>
      <c r="F21" s="33">
        <v>39991.4</v>
      </c>
      <c r="G21" s="33">
        <v>25691.91</v>
      </c>
      <c r="H21" s="33">
        <v>14019.4</v>
      </c>
      <c r="I21" s="33">
        <v>9576.27</v>
      </c>
      <c r="J21" s="33">
        <v>13454.24</v>
      </c>
      <c r="K21" s="33">
        <v>17297</v>
      </c>
      <c r="L21" s="33">
        <f t="shared" si="5"/>
        <v>192154.14999999997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71</v>
      </c>
      <c r="B24" s="33">
        <v>585.11</v>
      </c>
      <c r="C24" s="33">
        <v>374.09</v>
      </c>
      <c r="D24" s="33">
        <v>1184.6</v>
      </c>
      <c r="E24" s="33">
        <v>973.58</v>
      </c>
      <c r="F24" s="33">
        <v>1035.93</v>
      </c>
      <c r="G24" s="33">
        <v>621.08</v>
      </c>
      <c r="H24" s="33">
        <v>338.12</v>
      </c>
      <c r="I24" s="33">
        <v>438.83</v>
      </c>
      <c r="J24" s="33">
        <v>539.55</v>
      </c>
      <c r="K24" s="33">
        <v>664.24</v>
      </c>
      <c r="L24" s="33">
        <f t="shared" si="5"/>
        <v>6755.13</v>
      </c>
      <c r="M24"/>
    </row>
    <row r="25" spans="1:13" ht="17.25" customHeight="1">
      <c r="A25" s="27" t="s">
        <v>72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73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-125204.58000000002</v>
      </c>
      <c r="C29" s="33">
        <f t="shared" si="6"/>
        <v>-33342.15</v>
      </c>
      <c r="D29" s="33">
        <f t="shared" si="6"/>
        <v>-104157.15</v>
      </c>
      <c r="E29" s="33">
        <f t="shared" si="6"/>
        <v>821658.5900000001</v>
      </c>
      <c r="F29" s="33">
        <f t="shared" si="6"/>
        <v>-73155.22</v>
      </c>
      <c r="G29" s="33">
        <f t="shared" si="6"/>
        <v>389458.81</v>
      </c>
      <c r="H29" s="33">
        <f t="shared" si="6"/>
        <v>-33565.1</v>
      </c>
      <c r="I29" s="33">
        <f t="shared" si="6"/>
        <v>-57330.15</v>
      </c>
      <c r="J29" s="33">
        <f t="shared" si="6"/>
        <v>-46212.619999999995</v>
      </c>
      <c r="K29" s="33">
        <f t="shared" si="6"/>
        <v>-63740.4</v>
      </c>
      <c r="L29" s="33">
        <f aca="true" t="shared" si="7" ref="L29:L36">SUM(B29:K29)</f>
        <v>674410.03</v>
      </c>
      <c r="M29"/>
    </row>
    <row r="30" spans="1:13" ht="18.75" customHeight="1">
      <c r="A30" s="27" t="s">
        <v>30</v>
      </c>
      <c r="B30" s="33">
        <f>B31+B32+B33+B34</f>
        <v>-29836.4</v>
      </c>
      <c r="C30" s="33">
        <f aca="true" t="shared" si="8" ref="C30:K30">C31+C32+C33+C34</f>
        <v>-31262</v>
      </c>
      <c r="D30" s="33">
        <f t="shared" si="8"/>
        <v>-95867.2</v>
      </c>
      <c r="E30" s="33">
        <f t="shared" si="8"/>
        <v>-66660</v>
      </c>
      <c r="F30" s="33">
        <f t="shared" si="8"/>
        <v>-67394.8</v>
      </c>
      <c r="G30" s="33">
        <f t="shared" si="8"/>
        <v>-48087.6</v>
      </c>
      <c r="H30" s="33">
        <f t="shared" si="8"/>
        <v>-22954.8</v>
      </c>
      <c r="I30" s="33">
        <f t="shared" si="8"/>
        <v>-54889.97</v>
      </c>
      <c r="J30" s="33">
        <f t="shared" si="8"/>
        <v>-41905.6</v>
      </c>
      <c r="K30" s="33">
        <f t="shared" si="8"/>
        <v>-59492.4</v>
      </c>
      <c r="L30" s="33">
        <f t="shared" si="7"/>
        <v>-518350.77</v>
      </c>
      <c r="M30"/>
    </row>
    <row r="31" spans="1:13" s="36" customFormat="1" ht="18.75" customHeight="1">
      <c r="A31" s="34" t="s">
        <v>55</v>
      </c>
      <c r="B31" s="33">
        <f>-ROUND((B9)*$E$3,2)</f>
        <v>-29836.4</v>
      </c>
      <c r="C31" s="33">
        <f aca="true" t="shared" si="9" ref="C31:K31">-ROUND((C9)*$E$3,2)</f>
        <v>-31262</v>
      </c>
      <c r="D31" s="33">
        <f t="shared" si="9"/>
        <v>-95867.2</v>
      </c>
      <c r="E31" s="33">
        <f t="shared" si="9"/>
        <v>-66660</v>
      </c>
      <c r="F31" s="33">
        <f t="shared" si="9"/>
        <v>-67394.8</v>
      </c>
      <c r="G31" s="33">
        <f t="shared" si="9"/>
        <v>-48087.6</v>
      </c>
      <c r="H31" s="33">
        <f t="shared" si="9"/>
        <v>-22954.8</v>
      </c>
      <c r="I31" s="33">
        <f t="shared" si="9"/>
        <v>-26549.6</v>
      </c>
      <c r="J31" s="33">
        <f t="shared" si="9"/>
        <v>-41905.6</v>
      </c>
      <c r="K31" s="33">
        <f t="shared" si="9"/>
        <v>-59492.4</v>
      </c>
      <c r="L31" s="33">
        <f t="shared" si="7"/>
        <v>-490010.39999999997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-39.41</v>
      </c>
      <c r="J33" s="17">
        <v>0</v>
      </c>
      <c r="K33" s="17">
        <v>0</v>
      </c>
      <c r="L33" s="33">
        <f t="shared" si="7"/>
        <v>-39.41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-28300.96</v>
      </c>
      <c r="J34" s="17">
        <v>0</v>
      </c>
      <c r="K34" s="17">
        <v>0</v>
      </c>
      <c r="L34" s="33">
        <f t="shared" si="7"/>
        <v>-28300.96</v>
      </c>
      <c r="M34"/>
    </row>
    <row r="35" spans="1:13" s="36" customFormat="1" ht="18.75" customHeight="1">
      <c r="A35" s="27" t="s">
        <v>34</v>
      </c>
      <c r="B35" s="38">
        <f>SUM(B36:B47)</f>
        <v>-95368.18000000002</v>
      </c>
      <c r="C35" s="38">
        <f aca="true" t="shared" si="10" ref="C35:K35">SUM(C36:C47)</f>
        <v>-2080.15</v>
      </c>
      <c r="D35" s="38">
        <f t="shared" si="10"/>
        <v>-8289.949999999999</v>
      </c>
      <c r="E35" s="38">
        <f t="shared" si="10"/>
        <v>888318.5900000001</v>
      </c>
      <c r="F35" s="38">
        <f t="shared" si="10"/>
        <v>-5760.42</v>
      </c>
      <c r="G35" s="38">
        <f t="shared" si="10"/>
        <v>437546.41</v>
      </c>
      <c r="H35" s="38">
        <f t="shared" si="10"/>
        <v>-10610.3</v>
      </c>
      <c r="I35" s="38">
        <f t="shared" si="10"/>
        <v>-2440.18</v>
      </c>
      <c r="J35" s="38">
        <f t="shared" si="10"/>
        <v>-4307.0199999999995</v>
      </c>
      <c r="K35" s="38">
        <f t="shared" si="10"/>
        <v>-4248</v>
      </c>
      <c r="L35" s="33">
        <f t="shared" si="7"/>
        <v>1192760.8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-316.8</v>
      </c>
      <c r="C40" s="17">
        <v>0</v>
      </c>
      <c r="D40" s="17">
        <v>-1702.8</v>
      </c>
      <c r="E40" s="17">
        <v>-1188</v>
      </c>
      <c r="F40" s="17">
        <v>0</v>
      </c>
      <c r="G40" s="17">
        <v>0</v>
      </c>
      <c r="H40" s="17">
        <v>0</v>
      </c>
      <c r="I40" s="17">
        <v>0</v>
      </c>
      <c r="J40" s="17">
        <v>-1306.8</v>
      </c>
      <c r="K40" s="17">
        <v>-554.4</v>
      </c>
      <c r="L40" s="30">
        <f t="shared" si="11"/>
        <v>-5068.799999999999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76</v>
      </c>
      <c r="B44" s="17">
        <v>0</v>
      </c>
      <c r="C44" s="17">
        <v>0</v>
      </c>
      <c r="D44" s="17">
        <v>0</v>
      </c>
      <c r="E44" s="17">
        <v>1890000</v>
      </c>
      <c r="F44" s="17">
        <v>0</v>
      </c>
      <c r="G44" s="17">
        <v>1026000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3352500</v>
      </c>
    </row>
    <row r="45" spans="1:12" ht="18.75" customHeight="1">
      <c r="A45" s="37" t="s">
        <v>77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78</v>
      </c>
      <c r="B46" s="17">
        <v>-3253.57</v>
      </c>
      <c r="C46" s="17">
        <v>-2080.15</v>
      </c>
      <c r="D46" s="17">
        <v>-6587.15</v>
      </c>
      <c r="E46" s="17">
        <v>-5413.73</v>
      </c>
      <c r="F46" s="17">
        <v>-5760.42</v>
      </c>
      <c r="G46" s="17">
        <v>-3453.59</v>
      </c>
      <c r="H46" s="17">
        <v>-1880.14</v>
      </c>
      <c r="I46" s="17">
        <v>-2440.18</v>
      </c>
      <c r="J46" s="17">
        <v>-3000.22</v>
      </c>
      <c r="K46" s="17">
        <v>-3693.6</v>
      </c>
      <c r="L46" s="30">
        <f t="shared" si="11"/>
        <v>-37562.74999999999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603597.54</v>
      </c>
      <c r="C50" s="41">
        <f>IF(C18+C29+C42+C51&lt;0,0,C18+C29+C51)</f>
        <v>433893.31000000006</v>
      </c>
      <c r="D50" s="41">
        <f>IF(D18+D29+D42+D51&lt;0,0,D18+D29+D51)</f>
        <v>1371062.0999999999</v>
      </c>
      <c r="E50" s="41">
        <f>IF(E18+E29+E42+E51&lt;0,0,E18+E29+E51)</f>
        <v>2034478.6400000001</v>
      </c>
      <c r="F50" s="41">
        <f>IF(F18+F29+F42+F51&lt;0,0,F18+F29+F51)</f>
        <v>1216459.7599999998</v>
      </c>
      <c r="G50" s="41">
        <f>IF(G18+G29+G42+G51&lt;0,0,G18+G29+G51)</f>
        <v>1163721.1400000001</v>
      </c>
      <c r="H50" s="41">
        <f>IF(H18+H29+H42+H51&lt;0,0,H18+H29+H51)</f>
        <v>388452.13000000006</v>
      </c>
      <c r="I50" s="41">
        <f>IF(I18+I29+I42+I51&lt;0,0,I18+I29+I51)</f>
        <v>489906.0299999999</v>
      </c>
      <c r="J50" s="41">
        <f>IF(J18+J29+J42+J51&lt;0,0,J18+J29+J51)</f>
        <v>625680.4</v>
      </c>
      <c r="K50" s="41">
        <f>IF(K18+K29+K42+K51&lt;0,0,K18+K29+K51)</f>
        <v>764305.42</v>
      </c>
      <c r="L50" s="42">
        <f>SUM(B50:K50)</f>
        <v>9091556.47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603597.54</v>
      </c>
      <c r="C56" s="41">
        <f aca="true" t="shared" si="12" ref="C56:J56">SUM(C57:C68)</f>
        <v>433893.3</v>
      </c>
      <c r="D56" s="41">
        <f t="shared" si="12"/>
        <v>1371062.11</v>
      </c>
      <c r="E56" s="41">
        <f t="shared" si="12"/>
        <v>2034478.64</v>
      </c>
      <c r="F56" s="41">
        <f t="shared" si="12"/>
        <v>1216459.76</v>
      </c>
      <c r="G56" s="41">
        <f t="shared" si="12"/>
        <v>1163721.14</v>
      </c>
      <c r="H56" s="41">
        <f t="shared" si="12"/>
        <v>388452.12</v>
      </c>
      <c r="I56" s="41">
        <f>SUM(I57:I71)</f>
        <v>489906.03</v>
      </c>
      <c r="J56" s="41">
        <f t="shared" si="12"/>
        <v>625680.4</v>
      </c>
      <c r="K56" s="41">
        <f>SUM(K57:K70)</f>
        <v>764305.4299999999</v>
      </c>
      <c r="L56" s="46">
        <f>SUM(B56:K56)</f>
        <v>9091556.47</v>
      </c>
      <c r="M56" s="40"/>
    </row>
    <row r="57" spans="1:13" ht="18.75" customHeight="1">
      <c r="A57" s="47" t="s">
        <v>48</v>
      </c>
      <c r="B57" s="48">
        <v>603597.54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603597.54</v>
      </c>
      <c r="M57" s="40"/>
    </row>
    <row r="58" spans="1:12" ht="18.75" customHeight="1">
      <c r="A58" s="47" t="s">
        <v>58</v>
      </c>
      <c r="B58" s="17">
        <v>0</v>
      </c>
      <c r="C58" s="48">
        <v>379352.91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379352.91</v>
      </c>
    </row>
    <row r="59" spans="1:12" ht="18.75" customHeight="1">
      <c r="A59" s="47" t="s">
        <v>59</v>
      </c>
      <c r="B59" s="17">
        <v>0</v>
      </c>
      <c r="C59" s="48">
        <v>54540.39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54540.39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1371062.11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1371062.11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2034478.64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2034478.64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1216459.76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1216459.76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1163721.14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1163721.14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388452.12</v>
      </c>
      <c r="I64" s="17">
        <v>0</v>
      </c>
      <c r="J64" s="17">
        <v>0</v>
      </c>
      <c r="K64" s="17">
        <v>0</v>
      </c>
      <c r="L64" s="46">
        <f t="shared" si="13"/>
        <v>388452.12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625680.4</v>
      </c>
      <c r="K66" s="17">
        <v>0</v>
      </c>
      <c r="L66" s="46">
        <f t="shared" si="13"/>
        <v>625680.4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433972.62</v>
      </c>
      <c r="L67" s="46">
        <f t="shared" si="13"/>
        <v>433972.62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330332.81</v>
      </c>
      <c r="L68" s="46">
        <f t="shared" si="13"/>
        <v>330332.81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489906.03</v>
      </c>
      <c r="J71" s="52">
        <v>0</v>
      </c>
      <c r="K71" s="52">
        <v>0</v>
      </c>
      <c r="L71" s="51">
        <f>SUM(B71:K71)</f>
        <v>489906.03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2022-04-11T16:49:45Z</dcterms:modified>
  <cp:category/>
  <cp:version/>
  <cp:contentType/>
  <cp:contentStatus/>
</cp:coreProperties>
</file>