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<sst xmlns="http://schemas.openxmlformats.org/spreadsheetml/2006/main" count="80" uniqueCount="77">
  <si>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</si>
  <si>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</si>
  <si>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</si>
  <si>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</si>
  <si>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</si>
  <si>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</si>
  <si>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</si>
  <si>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</si>
  <si>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</si>
  <si>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</si>
  <si>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</si>
  <si>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</si>
  <si>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</si>
  <si>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</si>
  <si>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</si>
  <si>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</si>
  <si>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</si>
  <si>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</si>
  <si>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</si>
  <si>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</si>
  <si>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</si>
  <si>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</si>
  <si>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</si>
  <si>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</si>
  <si>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</si>
  <si>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</si>
  <si>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</si>
  <si>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</si>
  <si>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</si>
  <si>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</si>
  <si>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</si>
  <si>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</si>
  <si>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</si>
  <si>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</si>
  <si>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</si>
  <si>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</si>
  <si>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</si>
  <si>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</si>
  <si>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</si>
  <si>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</si>
  <si>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</si>
  <si>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</si>
  <si>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</si>
  <si>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</si>
  <si>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</si>
  <si>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</si>
  <si>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</si>
  <si>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</si>
  <si>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</si>
  <si>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</si>
  <si>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</si>
  <si>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</si>
  <si>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</si>
  <si>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</si>
  <si>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</si>
  <si>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</si>
  <si>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</si>
  <si>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</si>
  <si>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</si>
  <si>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</si>
  <si>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</si>
  <si>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</si>
  <si>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</si>
  <si>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</si>
  <si>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</si>
  <si>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</si>
  <si>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</si>
  <si>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</si>
  <si>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</si>
  <si>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</si>
  <si>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</si>
  <si>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</si>
  <si>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</si>
  <si>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29/09/21 - VENCIMENTO 06/10/21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</si>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</sst>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I4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55" sqref="K55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337713</v>
      </c>
      <c r="C7" s="9">
        <f t="shared" si="0"/>
        <v>242925</v>
      </c>
      <c r="D7" s="9">
        <f t="shared" si="0"/>
        <v>254728</v>
      </c>
      <c r="E7" s="9">
        <f t="shared" si="0"/>
        <v>56018</v>
      </c>
      <c r="F7" s="9">
        <f t="shared" si="0"/>
        <v>187787</v>
      </c>
      <c r="G7" s="9">
        <f t="shared" si="0"/>
        <v>308649</v>
      </c>
      <c r="H7" s="9">
        <f t="shared" si="0"/>
        <v>44507</v>
      </c>
      <c r="I7" s="9">
        <f t="shared" si="0"/>
        <v>236801</v>
      </c>
      <c r="J7" s="9">
        <f t="shared" si="0"/>
        <v>212620</v>
      </c>
      <c r="K7" s="9">
        <f t="shared" si="0"/>
        <v>310602</v>
      </c>
      <c r="L7" s="9">
        <f t="shared" si="0"/>
        <v>229881</v>
      </c>
      <c r="M7" s="9">
        <f t="shared" si="0"/>
        <v>112290</v>
      </c>
      <c r="N7" s="9">
        <f t="shared" si="0"/>
        <v>71175</v>
      </c>
      <c r="O7" s="9">
        <f t="shared" si="0"/>
        <v>2605696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14416</v>
      </c>
      <c r="C8" s="11">
        <f t="shared" si="1"/>
        <v>14834</v>
      </c>
      <c r="D8" s="11">
        <f t="shared" si="1"/>
        <v>10265</v>
      </c>
      <c r="E8" s="11">
        <f t="shared" si="1"/>
        <v>2175</v>
      </c>
      <c r="F8" s="11">
        <f t="shared" si="1"/>
        <v>7615</v>
      </c>
      <c r="G8" s="11">
        <f t="shared" si="1"/>
        <v>11744</v>
      </c>
      <c r="H8" s="11">
        <f t="shared" si="1"/>
        <v>2351</v>
      </c>
      <c r="I8" s="11">
        <f t="shared" si="1"/>
        <v>14382</v>
      </c>
      <c r="J8" s="11">
        <f t="shared" si="1"/>
        <v>11083</v>
      </c>
      <c r="K8" s="11">
        <f t="shared" si="1"/>
        <v>9191</v>
      </c>
      <c r="L8" s="11">
        <f t="shared" si="1"/>
        <v>7439</v>
      </c>
      <c r="M8" s="11">
        <f t="shared" si="1"/>
        <v>4578</v>
      </c>
      <c r="N8" s="11">
        <f t="shared" si="1"/>
        <v>4152</v>
      </c>
      <c r="O8" s="11">
        <f t="shared" si="1"/>
        <v>114225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14416</v>
      </c>
      <c r="C9" s="11">
        <v>14834</v>
      </c>
      <c r="D9" s="11">
        <v>10265</v>
      </c>
      <c r="E9" s="11">
        <v>2175</v>
      </c>
      <c r="F9" s="11">
        <v>7615</v>
      </c>
      <c r="G9" s="11">
        <v>11744</v>
      </c>
      <c r="H9" s="11">
        <v>2351</v>
      </c>
      <c r="I9" s="11">
        <v>14382</v>
      </c>
      <c r="J9" s="11">
        <v>11083</v>
      </c>
      <c r="K9" s="11">
        <v>9181</v>
      </c>
      <c r="L9" s="11">
        <v>7439</v>
      </c>
      <c r="M9" s="11">
        <v>4574</v>
      </c>
      <c r="N9" s="11">
        <v>4151</v>
      </c>
      <c r="O9" s="11">
        <f>SUM(B9:N9)</f>
        <v>114210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10</v>
      </c>
      <c r="L10" s="13">
        <v>0</v>
      </c>
      <c r="M10" s="13">
        <v>4</v>
      </c>
      <c r="N10" s="13">
        <v>1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323297</v>
      </c>
      <c r="C11" s="13">
        <v>228091</v>
      </c>
      <c r="D11" s="13">
        <v>244463</v>
      </c>
      <c r="E11" s="13">
        <v>53843</v>
      </c>
      <c r="F11" s="13">
        <v>180172</v>
      </c>
      <c r="G11" s="13">
        <v>296905</v>
      </c>
      <c r="H11" s="13">
        <v>42156</v>
      </c>
      <c r="I11" s="13">
        <v>222419</v>
      </c>
      <c r="J11" s="13">
        <v>201537</v>
      </c>
      <c r="K11" s="13">
        <v>301411</v>
      </c>
      <c r="L11" s="13">
        <v>222442</v>
      </c>
      <c r="M11" s="13">
        <v>107712</v>
      </c>
      <c r="N11" s="13">
        <v>67023</v>
      </c>
      <c r="O11" s="11">
        <f>SUM(B11:N11)</f>
        <v>2491471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1.413735839881579</v>
      </c>
      <c r="C15" s="19">
        <v>1.452326255333114</v>
      </c>
      <c r="D15" s="19">
        <v>1.366829099836433</v>
      </c>
      <c r="E15" s="19">
        <v>1.040943801669415</v>
      </c>
      <c r="F15" s="19">
        <v>1.688234708294877</v>
      </c>
      <c r="G15" s="19">
        <v>1.731222685743777</v>
      </c>
      <c r="H15" s="19">
        <v>1.726417166723995</v>
      </c>
      <c r="I15" s="19">
        <v>1.436361151551109</v>
      </c>
      <c r="J15" s="19">
        <v>1.370993752913752</v>
      </c>
      <c r="K15" s="19">
        <v>1.219101528279258</v>
      </c>
      <c r="L15" s="19">
        <v>1.397103257141881</v>
      </c>
      <c r="M15" s="19">
        <v>1.445964555145618</v>
      </c>
      <c r="N15" s="19">
        <v>1.309370219025294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1151841.3399999999</v>
      </c>
      <c r="C17" s="24">
        <f aca="true" t="shared" si="2" ref="C17:N17">C18+C19+C20+C21+C22+C23+C24+C25</f>
        <v>867138.08</v>
      </c>
      <c r="D17" s="24">
        <f t="shared" si="2"/>
        <v>742531.4099999998</v>
      </c>
      <c r="E17" s="24">
        <f t="shared" si="2"/>
        <v>216103.12</v>
      </c>
      <c r="F17" s="24">
        <f t="shared" si="2"/>
        <v>787380.76</v>
      </c>
      <c r="G17" s="24">
        <f t="shared" si="2"/>
        <v>1090058.04</v>
      </c>
      <c r="H17" s="24">
        <f t="shared" si="2"/>
        <v>206648.30000000002</v>
      </c>
      <c r="I17" s="24">
        <f t="shared" si="2"/>
        <v>830961.4299999998</v>
      </c>
      <c r="J17" s="24">
        <f t="shared" si="2"/>
        <v>710701.0399999999</v>
      </c>
      <c r="K17" s="24">
        <f t="shared" si="2"/>
        <v>887884.5099999999</v>
      </c>
      <c r="L17" s="24">
        <f t="shared" si="2"/>
        <v>859479.5699999998</v>
      </c>
      <c r="M17" s="24">
        <f t="shared" si="2"/>
        <v>500966.06</v>
      </c>
      <c r="N17" s="24">
        <f t="shared" si="2"/>
        <v>257454.35</v>
      </c>
      <c r="O17" s="24">
        <f>O18+O19+O20+O21+O22+O23+O24+O25</f>
        <v>9109148.01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759617.85</v>
      </c>
      <c r="C18" s="30">
        <f t="shared" si="3"/>
        <v>564339.07</v>
      </c>
      <c r="D18" s="30">
        <f t="shared" si="3"/>
        <v>518829.99</v>
      </c>
      <c r="E18" s="30">
        <f t="shared" si="3"/>
        <v>195189.12</v>
      </c>
      <c r="F18" s="30">
        <f t="shared" si="3"/>
        <v>443177.32</v>
      </c>
      <c r="G18" s="30">
        <f t="shared" si="3"/>
        <v>598779.06</v>
      </c>
      <c r="H18" s="30">
        <f t="shared" si="3"/>
        <v>115776.06</v>
      </c>
      <c r="I18" s="30">
        <f t="shared" si="3"/>
        <v>545731.58</v>
      </c>
      <c r="J18" s="30">
        <f t="shared" si="3"/>
        <v>493193.35</v>
      </c>
      <c r="K18" s="30">
        <f t="shared" si="3"/>
        <v>681491.85</v>
      </c>
      <c r="L18" s="30">
        <f t="shared" si="3"/>
        <v>574058.83</v>
      </c>
      <c r="M18" s="30">
        <f t="shared" si="3"/>
        <v>323934.19</v>
      </c>
      <c r="N18" s="30">
        <f t="shared" si="3"/>
        <v>185553.23</v>
      </c>
      <c r="O18" s="30">
        <f aca="true" t="shared" si="4" ref="O18:O25">SUM(B18:N18)</f>
        <v>5999671.5</v>
      </c>
    </row>
    <row r="19" spans="1:23" ht="18.75" customHeight="1">
      <c r="A19" s="26" t="s">
        <v>35</v>
      </c>
      <c r="B19" s="30">
        <f>IF(B15&lt;&gt;0,ROUND((B15-1)*B18,2),0)</f>
        <v>314281.13</v>
      </c>
      <c r="C19" s="30">
        <f aca="true" t="shared" si="5" ref="C19:N19">IF(C15&lt;&gt;0,ROUND((C15-1)*C18,2),0)</f>
        <v>255265.38</v>
      </c>
      <c r="D19" s="30">
        <f t="shared" si="5"/>
        <v>190321.94</v>
      </c>
      <c r="E19" s="30">
        <f t="shared" si="5"/>
        <v>7991.78</v>
      </c>
      <c r="F19" s="30">
        <f t="shared" si="5"/>
        <v>305010.01</v>
      </c>
      <c r="G19" s="30">
        <f t="shared" si="5"/>
        <v>437840.83</v>
      </c>
      <c r="H19" s="30">
        <f t="shared" si="5"/>
        <v>84101.72</v>
      </c>
      <c r="I19" s="30">
        <f t="shared" si="5"/>
        <v>238136.06</v>
      </c>
      <c r="J19" s="30">
        <f t="shared" si="5"/>
        <v>182971.65</v>
      </c>
      <c r="K19" s="30">
        <f t="shared" si="5"/>
        <v>149315.91</v>
      </c>
      <c r="L19" s="30">
        <f t="shared" si="5"/>
        <v>227960.63</v>
      </c>
      <c r="M19" s="30">
        <f t="shared" si="5"/>
        <v>144463.17</v>
      </c>
      <c r="N19" s="30">
        <f t="shared" si="5"/>
        <v>57404.64</v>
      </c>
      <c r="O19" s="30">
        <f t="shared" si="4"/>
        <v>2595064.85</v>
      </c>
      <c r="W19" s="62"/>
    </row>
    <row r="20" spans="1:15" ht="18.75" customHeight="1">
      <c r="A20" s="26" t="s">
        <v>36</v>
      </c>
      <c r="B20" s="30">
        <v>42466.56</v>
      </c>
      <c r="C20" s="30">
        <v>31106.9</v>
      </c>
      <c r="D20" s="30">
        <v>19725.94</v>
      </c>
      <c r="E20" s="30">
        <v>7617.67</v>
      </c>
      <c r="F20" s="30">
        <v>22447.25</v>
      </c>
      <c r="G20" s="30">
        <v>33195.64</v>
      </c>
      <c r="H20" s="30">
        <v>4022.6</v>
      </c>
      <c r="I20" s="30">
        <v>23096.34</v>
      </c>
      <c r="J20" s="30">
        <v>25608.17</v>
      </c>
      <c r="K20" s="30">
        <v>35552.53</v>
      </c>
      <c r="L20" s="30">
        <v>35166.87</v>
      </c>
      <c r="M20" s="30">
        <v>15144.45</v>
      </c>
      <c r="N20" s="30">
        <v>8709.5</v>
      </c>
      <c r="O20" s="30">
        <f t="shared" si="4"/>
        <v>303860.42000000004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-293.73</v>
      </c>
      <c r="C22" s="30">
        <v>0</v>
      </c>
      <c r="D22" s="30">
        <v>-3958.53</v>
      </c>
      <c r="E22" s="30">
        <v>0</v>
      </c>
      <c r="F22" s="30">
        <v>-146.87</v>
      </c>
      <c r="G22" s="30">
        <v>0</v>
      </c>
      <c r="H22" s="30">
        <v>-1755.97</v>
      </c>
      <c r="I22" s="30">
        <v>0</v>
      </c>
      <c r="J22" s="30">
        <v>-3030.67</v>
      </c>
      <c r="K22" s="30">
        <v>-312.4</v>
      </c>
      <c r="L22" s="30">
        <v>0</v>
      </c>
      <c r="M22" s="30">
        <v>0</v>
      </c>
      <c r="N22" s="30">
        <v>0</v>
      </c>
      <c r="O22" s="30">
        <f t="shared" si="4"/>
        <v>-9498.17</v>
      </c>
    </row>
    <row r="23" spans="1:26" ht="18.75" customHeight="1">
      <c r="A23" s="26" t="s">
        <v>69</v>
      </c>
      <c r="B23" s="30">
        <v>0</v>
      </c>
      <c r="C23" s="30">
        <v>-153.26</v>
      </c>
      <c r="D23" s="30">
        <v>-1248.48</v>
      </c>
      <c r="E23" s="30">
        <v>-659.7</v>
      </c>
      <c r="F23" s="30">
        <v>0</v>
      </c>
      <c r="G23" s="30">
        <v>-85.7</v>
      </c>
      <c r="H23" s="30">
        <v>-1246.05</v>
      </c>
      <c r="I23" s="30">
        <v>-466.02</v>
      </c>
      <c r="J23" s="30">
        <v>-3542.85</v>
      </c>
      <c r="K23" s="30">
        <v>-3957.51</v>
      </c>
      <c r="L23" s="30">
        <v>-1626.03</v>
      </c>
      <c r="M23" s="30">
        <v>0</v>
      </c>
      <c r="N23" s="30">
        <v>0</v>
      </c>
      <c r="O23" s="30">
        <f t="shared" si="4"/>
        <v>-12985.6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32997.65</v>
      </c>
      <c r="C25" s="30">
        <v>13808.11</v>
      </c>
      <c r="D25" s="30">
        <v>17474.61</v>
      </c>
      <c r="E25" s="30">
        <v>4578.31</v>
      </c>
      <c r="F25" s="30">
        <v>15507.11</v>
      </c>
      <c r="G25" s="30">
        <v>18942.27</v>
      </c>
      <c r="H25" s="30">
        <v>4364</v>
      </c>
      <c r="I25" s="30">
        <v>23077.53</v>
      </c>
      <c r="J25" s="30">
        <v>14115.45</v>
      </c>
      <c r="K25" s="30">
        <v>24408.19</v>
      </c>
      <c r="L25" s="30">
        <v>22533.33</v>
      </c>
      <c r="M25" s="30">
        <v>16038.31</v>
      </c>
      <c r="N25" s="30">
        <v>4401.04</v>
      </c>
      <c r="O25" s="30">
        <f t="shared" si="4"/>
        <v>212245.91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-63430.4</v>
      </c>
      <c r="C27" s="30">
        <f>+C28+C30+C42+C43+C46-C47</f>
        <v>-65269.6</v>
      </c>
      <c r="D27" s="30">
        <f t="shared" si="6"/>
        <v>-48791.28</v>
      </c>
      <c r="E27" s="30">
        <f t="shared" si="6"/>
        <v>-9570</v>
      </c>
      <c r="F27" s="30">
        <f t="shared" si="6"/>
        <v>-33506</v>
      </c>
      <c r="G27" s="30">
        <f t="shared" si="6"/>
        <v>-51673.6</v>
      </c>
      <c r="H27" s="30">
        <f t="shared" si="6"/>
        <v>-31584.25</v>
      </c>
      <c r="I27" s="30">
        <f t="shared" si="6"/>
        <v>-63280.8</v>
      </c>
      <c r="J27" s="30">
        <f t="shared" si="6"/>
        <v>-48765.2</v>
      </c>
      <c r="K27" s="30">
        <f t="shared" si="6"/>
        <v>-40396.4</v>
      </c>
      <c r="L27" s="30">
        <f t="shared" si="6"/>
        <v>-32731.6</v>
      </c>
      <c r="M27" s="30">
        <f t="shared" si="6"/>
        <v>-20125.6</v>
      </c>
      <c r="N27" s="30">
        <f t="shared" si="6"/>
        <v>-18264.4</v>
      </c>
      <c r="O27" s="30">
        <f t="shared" si="6"/>
        <v>-527389.13</v>
      </c>
    </row>
    <row r="28" spans="1:15" ht="18.75" customHeight="1">
      <c r="A28" s="26" t="s">
        <v>40</v>
      </c>
      <c r="B28" s="31">
        <f>+B29</f>
        <v>-63430.4</v>
      </c>
      <c r="C28" s="31">
        <f>+C29</f>
        <v>-65269.6</v>
      </c>
      <c r="D28" s="31">
        <f aca="true" t="shared" si="7" ref="D28:O28">+D29</f>
        <v>-45166</v>
      </c>
      <c r="E28" s="31">
        <f t="shared" si="7"/>
        <v>-9570</v>
      </c>
      <c r="F28" s="31">
        <f t="shared" si="7"/>
        <v>-33506</v>
      </c>
      <c r="G28" s="31">
        <f t="shared" si="7"/>
        <v>-51673.6</v>
      </c>
      <c r="H28" s="31">
        <f t="shared" si="7"/>
        <v>-10344.4</v>
      </c>
      <c r="I28" s="31">
        <f t="shared" si="7"/>
        <v>-63280.8</v>
      </c>
      <c r="J28" s="31">
        <f t="shared" si="7"/>
        <v>-48765.2</v>
      </c>
      <c r="K28" s="31">
        <f t="shared" si="7"/>
        <v>-40396.4</v>
      </c>
      <c r="L28" s="31">
        <f t="shared" si="7"/>
        <v>-32731.6</v>
      </c>
      <c r="M28" s="31">
        <f t="shared" si="7"/>
        <v>-20125.6</v>
      </c>
      <c r="N28" s="31">
        <f t="shared" si="7"/>
        <v>-18264.4</v>
      </c>
      <c r="O28" s="31">
        <f t="shared" si="7"/>
        <v>-502524</v>
      </c>
    </row>
    <row r="29" spans="1:26" ht="18.75" customHeight="1">
      <c r="A29" s="27" t="s">
        <v>41</v>
      </c>
      <c r="B29" s="16">
        <f>ROUND((-B9)*$G$3,2)</f>
        <v>-63430.4</v>
      </c>
      <c r="C29" s="16">
        <f aca="true" t="shared" si="8" ref="C29:N29">ROUND((-C9)*$G$3,2)</f>
        <v>-65269.6</v>
      </c>
      <c r="D29" s="16">
        <f t="shared" si="8"/>
        <v>-45166</v>
      </c>
      <c r="E29" s="16">
        <f t="shared" si="8"/>
        <v>-9570</v>
      </c>
      <c r="F29" s="16">
        <f t="shared" si="8"/>
        <v>-33506</v>
      </c>
      <c r="G29" s="16">
        <f t="shared" si="8"/>
        <v>-51673.6</v>
      </c>
      <c r="H29" s="16">
        <f t="shared" si="8"/>
        <v>-10344.4</v>
      </c>
      <c r="I29" s="16">
        <f t="shared" si="8"/>
        <v>-63280.8</v>
      </c>
      <c r="J29" s="16">
        <f t="shared" si="8"/>
        <v>-48765.2</v>
      </c>
      <c r="K29" s="16">
        <f t="shared" si="8"/>
        <v>-40396.4</v>
      </c>
      <c r="L29" s="16">
        <f t="shared" si="8"/>
        <v>-32731.6</v>
      </c>
      <c r="M29" s="16">
        <f t="shared" si="8"/>
        <v>-20125.6</v>
      </c>
      <c r="N29" s="16">
        <f t="shared" si="8"/>
        <v>-18264.4</v>
      </c>
      <c r="O29" s="32">
        <f aca="true" t="shared" si="9" ref="O29:O47">SUM(B29:N29)</f>
        <v>-502524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-20228.43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-20228.43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-20228.43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-20228.43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-3625.28</v>
      </c>
      <c r="E42" s="35">
        <v>0</v>
      </c>
      <c r="F42" s="35">
        <v>0</v>
      </c>
      <c r="G42" s="35">
        <v>0</v>
      </c>
      <c r="H42" s="35">
        <v>-1011.42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-4636.7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1088410.94</v>
      </c>
      <c r="C45" s="36">
        <f t="shared" si="11"/>
        <v>801868.48</v>
      </c>
      <c r="D45" s="36">
        <f t="shared" si="11"/>
        <v>693740.1299999998</v>
      </c>
      <c r="E45" s="36">
        <f t="shared" si="11"/>
        <v>206533.12</v>
      </c>
      <c r="F45" s="36">
        <f t="shared" si="11"/>
        <v>753874.76</v>
      </c>
      <c r="G45" s="36">
        <f t="shared" si="11"/>
        <v>1038384.4400000001</v>
      </c>
      <c r="H45" s="36">
        <f t="shared" si="11"/>
        <v>175064.05000000002</v>
      </c>
      <c r="I45" s="36">
        <f t="shared" si="11"/>
        <v>767680.6299999998</v>
      </c>
      <c r="J45" s="36">
        <f t="shared" si="11"/>
        <v>661935.84</v>
      </c>
      <c r="K45" s="36">
        <f t="shared" si="11"/>
        <v>847488.1099999999</v>
      </c>
      <c r="L45" s="36">
        <f t="shared" si="11"/>
        <v>826747.9699999999</v>
      </c>
      <c r="M45" s="36">
        <f t="shared" si="11"/>
        <v>480840.46</v>
      </c>
      <c r="N45" s="36">
        <f t="shared" si="11"/>
        <v>239189.95</v>
      </c>
      <c r="O45" s="36">
        <f>SUM(B45:N45)</f>
        <v>8581758.879999999</v>
      </c>
      <c r="P45"/>
      <c r="Q45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1088410.94</v>
      </c>
      <c r="C51" s="51">
        <f t="shared" si="12"/>
        <v>801868.48</v>
      </c>
      <c r="D51" s="51">
        <f t="shared" si="12"/>
        <v>693740.13</v>
      </c>
      <c r="E51" s="51">
        <f t="shared" si="12"/>
        <v>206533.12</v>
      </c>
      <c r="F51" s="51">
        <f t="shared" si="12"/>
        <v>753874.76</v>
      </c>
      <c r="G51" s="51">
        <f t="shared" si="12"/>
        <v>1038384.44</v>
      </c>
      <c r="H51" s="51">
        <f t="shared" si="12"/>
        <v>175064.05</v>
      </c>
      <c r="I51" s="51">
        <f t="shared" si="12"/>
        <v>767680.64</v>
      </c>
      <c r="J51" s="51">
        <f t="shared" si="12"/>
        <v>661935.84</v>
      </c>
      <c r="K51" s="51">
        <f t="shared" si="12"/>
        <v>847488.1</v>
      </c>
      <c r="L51" s="51">
        <f t="shared" si="12"/>
        <v>826747.98</v>
      </c>
      <c r="M51" s="51">
        <f t="shared" si="12"/>
        <v>480840.46</v>
      </c>
      <c r="N51" s="51">
        <f t="shared" si="12"/>
        <v>239189.95</v>
      </c>
      <c r="O51" s="36">
        <f t="shared" si="12"/>
        <v>8581758.889999999</v>
      </c>
      <c r="Q51"/>
    </row>
    <row r="52" spans="1:18" ht="18.75" customHeight="1">
      <c r="A52" s="26" t="s">
        <v>57</v>
      </c>
      <c r="B52" s="51">
        <v>897170.05</v>
      </c>
      <c r="C52" s="51">
        <v>585151.88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1482321.9300000002</v>
      </c>
      <c r="P52"/>
      <c r="Q52"/>
      <c r="R52" s="43"/>
    </row>
    <row r="53" spans="1:16" ht="18.75" customHeight="1">
      <c r="A53" s="26" t="s">
        <v>58</v>
      </c>
      <c r="B53" s="51">
        <v>191240.89</v>
      </c>
      <c r="C53" s="51">
        <v>216716.6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407957.49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693740.13</v>
      </c>
      <c r="E54" s="52">
        <v>0</v>
      </c>
      <c r="F54" s="52">
        <v>0</v>
      </c>
      <c r="G54" s="52">
        <v>0</v>
      </c>
      <c r="H54" s="51">
        <v>175064.05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868804.1799999999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206533.12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206533.12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753874.76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753874.76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1038384.44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1038384.44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767680.64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767680.64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661935.84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661935.84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847488.1</v>
      </c>
      <c r="L60" s="31">
        <v>826747.98</v>
      </c>
      <c r="M60" s="52">
        <v>0</v>
      </c>
      <c r="N60" s="52">
        <v>0</v>
      </c>
      <c r="O60" s="36">
        <f t="shared" si="13"/>
        <v>1674236.08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480840.46</v>
      </c>
      <c r="N61" s="52">
        <v>0</v>
      </c>
      <c r="O61" s="36">
        <f t="shared" si="13"/>
        <v>480840.46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239189.95</v>
      </c>
      <c r="O62" s="55">
        <f t="shared" si="13"/>
        <v>239189.95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4.2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4.25">
      <c r="B66" s="57"/>
      <c r="C66" s="57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spans="2:12" ht="14.25">
      <c r="B73"/>
      <c r="C73"/>
      <c r="D73"/>
      <c r="E73"/>
      <c r="F73"/>
      <c r="G73"/>
      <c r="H73"/>
      <c r="I73"/>
      <c r="J73"/>
      <c r="K73"/>
      <c r="L73"/>
    </row>
    <row r="74" ht="14.25">
      <c r="K74"/>
    </row>
    <row r="75" ht="14.25">
      <c r="L75"/>
    </row>
    <row r="76" ht="14.25">
      <c r="M76"/>
    </row>
    <row r="77" ht="14.25">
      <c r="N77"/>
    </row>
    <row r="104" spans="2:14" ht="14.2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4.2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2021-10-06T15:04:36Z</dcterms:modified>
  <cp:category/>
  <cp:version/>
  <cp:contentType/>
  <cp:contentStatus/>
</cp:coreProperties>
</file>