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<sst xmlns="http://schemas.openxmlformats.org/spreadsheetml/2006/main" count="74" uniqueCount="73">
  <si>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</si>
  <si>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</si>
  <si>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</si>
  <si>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</si>
  <si>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</si>
  <si>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</si>
  <si>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</si>
  <si>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</si>
  <si>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</si>
  <si>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</si>
  <si>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</si>
  <si>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</si>
  <si>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</si>
  <si>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</si>
  <si>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</si>
  <si>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</si>
  <si>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</si>
  <si>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</si>
  <si>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</si>
  <si>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</si>
  <si>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</si>
  <si>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</si>
  <si>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</si>
  <si>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</si>
  <si>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</si>
  <si>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</si>
  <si>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</si>
  <si>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</si>
  <si>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</si>
  <si>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</si>
  <si>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</si>
  <si>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</si>
  <si>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</si>
  <si>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</si>
  <si>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</si>
  <si>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</si>
  <si>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</si>
  <si>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</si>
  <si>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</si>
  <si>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</si>
  <si>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</si>
  <si>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</si>
  <si>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</si>
  <si>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</si>
  <si>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</si>
  <si>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</si>
  <si>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</si>
  <si>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</si>
  <si>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</si>
  <si>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</si>
  <si>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</si>
  <si>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</si>
  <si>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</si>
  <si>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</si>
  <si>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</si>
  <si>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</si>
  <si>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</si>
  <si>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</si>
  <si>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</si>
  <si>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</si>
  <si>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</si>
  <si>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</si>
  <si>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</si>
  <si>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</si>
  <si>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</si>
  <si>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</si>
  <si>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</si>
  <si>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</si>
  <si>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</si>
  <si>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</si>
  <si>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</si>
  <si>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</si>
  <si>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26/09/21 - VENCIMENTO 01/10/21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</si>
</sst>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80875</v>
      </c>
      <c r="C7" s="47">
        <f t="shared" si="0"/>
        <v>64698</v>
      </c>
      <c r="D7" s="47">
        <f t="shared" si="0"/>
        <v>97664</v>
      </c>
      <c r="E7" s="47">
        <f t="shared" si="0"/>
        <v>44149</v>
      </c>
      <c r="F7" s="47">
        <f t="shared" si="0"/>
        <v>70147</v>
      </c>
      <c r="G7" s="47">
        <f t="shared" si="0"/>
        <v>71237</v>
      </c>
      <c r="H7" s="47">
        <f t="shared" si="0"/>
        <v>90280</v>
      </c>
      <c r="I7" s="47">
        <f t="shared" si="0"/>
        <v>108509</v>
      </c>
      <c r="J7" s="47">
        <f t="shared" si="0"/>
        <v>23839</v>
      </c>
      <c r="K7" s="47">
        <f t="shared" si="0"/>
        <v>651398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7502</v>
      </c>
      <c r="C8" s="45">
        <f t="shared" si="1"/>
        <v>7660</v>
      </c>
      <c r="D8" s="45">
        <f t="shared" si="1"/>
        <v>9270</v>
      </c>
      <c r="E8" s="45">
        <f t="shared" si="1"/>
        <v>4842</v>
      </c>
      <c r="F8" s="45">
        <f t="shared" si="1"/>
        <v>6726</v>
      </c>
      <c r="G8" s="45">
        <f t="shared" si="1"/>
        <v>4503</v>
      </c>
      <c r="H8" s="45">
        <f t="shared" si="1"/>
        <v>4506</v>
      </c>
      <c r="I8" s="45">
        <f t="shared" si="1"/>
        <v>9172</v>
      </c>
      <c r="J8" s="45">
        <f t="shared" si="1"/>
        <v>1159</v>
      </c>
      <c r="K8" s="38">
        <f>SUM(B8:J8)</f>
        <v>55340</v>
      </c>
      <c r="L8"/>
      <c r="M8"/>
      <c r="N8"/>
    </row>
    <row r="9" spans="1:14" ht="16.5" customHeight="1">
      <c r="A9" s="22" t="s">
        <v>35</v>
      </c>
      <c r="B9" s="45">
        <v>7497</v>
      </c>
      <c r="C9" s="45">
        <v>7660</v>
      </c>
      <c r="D9" s="45">
        <v>9266</v>
      </c>
      <c r="E9" s="45">
        <v>4836</v>
      </c>
      <c r="F9" s="45">
        <v>6719</v>
      </c>
      <c r="G9" s="45">
        <v>4501</v>
      </c>
      <c r="H9" s="45">
        <v>4506</v>
      </c>
      <c r="I9" s="45">
        <v>9145</v>
      </c>
      <c r="J9" s="45">
        <v>1159</v>
      </c>
      <c r="K9" s="38">
        <f>SUM(B9:J9)</f>
        <v>55289</v>
      </c>
      <c r="L9"/>
      <c r="M9"/>
      <c r="N9"/>
    </row>
    <row r="10" spans="1:14" ht="16.5" customHeight="1">
      <c r="A10" s="22" t="s">
        <v>34</v>
      </c>
      <c r="B10" s="45">
        <v>5</v>
      </c>
      <c r="C10" s="45">
        <v>0</v>
      </c>
      <c r="D10" s="45">
        <v>4</v>
      </c>
      <c r="E10" s="45">
        <v>6</v>
      </c>
      <c r="F10" s="45">
        <v>7</v>
      </c>
      <c r="G10" s="45">
        <v>2</v>
      </c>
      <c r="H10" s="45">
        <v>0</v>
      </c>
      <c r="I10" s="45">
        <v>27</v>
      </c>
      <c r="J10" s="45">
        <v>0</v>
      </c>
      <c r="K10" s="38">
        <f>SUM(B10:J10)</f>
        <v>51</v>
      </c>
      <c r="L10"/>
      <c r="M10"/>
      <c r="N10"/>
    </row>
    <row r="11" spans="1:14" ht="16.5" customHeight="1">
      <c r="A11" s="44" t="s">
        <v>33</v>
      </c>
      <c r="B11" s="43">
        <v>73373</v>
      </c>
      <c r="C11" s="43">
        <v>57038</v>
      </c>
      <c r="D11" s="43">
        <v>88394</v>
      </c>
      <c r="E11" s="43">
        <v>39307</v>
      </c>
      <c r="F11" s="43">
        <v>63421</v>
      </c>
      <c r="G11" s="43">
        <v>66734</v>
      </c>
      <c r="H11" s="43">
        <v>85774</v>
      </c>
      <c r="I11" s="43">
        <v>99337</v>
      </c>
      <c r="J11" s="43">
        <v>22680</v>
      </c>
      <c r="K11" s="38">
        <f>SUM(B11:J11)</f>
        <v>596058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1.272810148551951</v>
      </c>
      <c r="C15" s="39">
        <v>1.388036689444693</v>
      </c>
      <c r="D15" s="39">
        <v>1.120646136051134</v>
      </c>
      <c r="E15" s="39">
        <v>1.370602033856092</v>
      </c>
      <c r="F15" s="39">
        <v>1.21122472387694</v>
      </c>
      <c r="G15" s="39">
        <v>1.195371817089482</v>
      </c>
      <c r="H15" s="39">
        <v>1.163622780823544</v>
      </c>
      <c r="I15" s="39">
        <v>1.199825253741831</v>
      </c>
      <c r="J15" s="39">
        <v>1.225054334184905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367818.26</v>
      </c>
      <c r="C17" s="36">
        <f aca="true" t="shared" si="2" ref="C17:J17">C18+C19+C20+C21+C22+C23+C24</f>
        <v>357735.17</v>
      </c>
      <c r="D17" s="36">
        <f t="shared" si="2"/>
        <v>472355.22000000003</v>
      </c>
      <c r="E17" s="36">
        <f t="shared" si="2"/>
        <v>231651.01</v>
      </c>
      <c r="F17" s="36">
        <f t="shared" si="2"/>
        <v>338315.1400000001</v>
      </c>
      <c r="G17" s="36">
        <f t="shared" si="2"/>
        <v>335432.86999999994</v>
      </c>
      <c r="H17" s="36">
        <f t="shared" si="2"/>
        <v>342078.75</v>
      </c>
      <c r="I17" s="36">
        <f t="shared" si="2"/>
        <v>431281.49</v>
      </c>
      <c r="J17" s="36">
        <f t="shared" si="2"/>
        <v>107700.09000000001</v>
      </c>
      <c r="K17" s="36">
        <f aca="true" t="shared" si="3" ref="K17:K24">SUM(B17:J17)</f>
        <v>2984368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276891.74</v>
      </c>
      <c r="C18" s="30">
        <f t="shared" si="4"/>
        <v>243154.49</v>
      </c>
      <c r="D18" s="30">
        <f t="shared" si="4"/>
        <v>406585</v>
      </c>
      <c r="E18" s="30">
        <f t="shared" si="4"/>
        <v>160018.05</v>
      </c>
      <c r="F18" s="30">
        <f t="shared" si="4"/>
        <v>268873.45</v>
      </c>
      <c r="G18" s="30">
        <f t="shared" si="4"/>
        <v>276078.99</v>
      </c>
      <c r="H18" s="30">
        <f t="shared" si="4"/>
        <v>278902</v>
      </c>
      <c r="I18" s="30">
        <f t="shared" si="4"/>
        <v>338374.47</v>
      </c>
      <c r="J18" s="30">
        <f t="shared" si="4"/>
        <v>84225.57</v>
      </c>
      <c r="K18" s="30">
        <f t="shared" si="3"/>
        <v>2333103.76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75538.88</v>
      </c>
      <c r="C19" s="30">
        <f t="shared" si="5"/>
        <v>94352.86</v>
      </c>
      <c r="D19" s="30">
        <f t="shared" si="5"/>
        <v>49052.91</v>
      </c>
      <c r="E19" s="30">
        <f t="shared" si="5"/>
        <v>59303.01</v>
      </c>
      <c r="F19" s="30">
        <f t="shared" si="5"/>
        <v>56792.72</v>
      </c>
      <c r="G19" s="30">
        <f t="shared" si="5"/>
        <v>53938.05</v>
      </c>
      <c r="H19" s="30">
        <f t="shared" si="5"/>
        <v>45634.72</v>
      </c>
      <c r="I19" s="30">
        <f t="shared" si="5"/>
        <v>67615.76</v>
      </c>
      <c r="J19" s="30">
        <f t="shared" si="5"/>
        <v>18955.33</v>
      </c>
      <c r="K19" s="30">
        <f t="shared" si="3"/>
        <v>521184.24000000005</v>
      </c>
      <c r="L19"/>
      <c r="M19"/>
      <c r="N19"/>
    </row>
    <row r="20" spans="1:14" ht="16.5" customHeight="1">
      <c r="A20" s="18" t="s">
        <v>28</v>
      </c>
      <c r="B20" s="30">
        <v>14001.7</v>
      </c>
      <c r="C20" s="30">
        <v>17455.94</v>
      </c>
      <c r="D20" s="30">
        <v>12559.49</v>
      </c>
      <c r="E20" s="30">
        <v>10618.9</v>
      </c>
      <c r="F20" s="30">
        <v>11497.57</v>
      </c>
      <c r="G20" s="30">
        <v>7087.1</v>
      </c>
      <c r="H20" s="30">
        <v>14770.15</v>
      </c>
      <c r="I20" s="30">
        <v>22519.38</v>
      </c>
      <c r="J20" s="30">
        <v>6500.25</v>
      </c>
      <c r="K20" s="30">
        <f t="shared" si="3"/>
        <v>117010.48000000001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-3367</v>
      </c>
      <c r="K22" s="30">
        <f t="shared" si="3"/>
        <v>-3367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-1060.83</v>
      </c>
      <c r="F23" s="30">
        <v>-234.54</v>
      </c>
      <c r="G23" s="30">
        <v>-3057.21</v>
      </c>
      <c r="H23" s="30">
        <v>0</v>
      </c>
      <c r="I23" s="30">
        <v>0</v>
      </c>
      <c r="J23" s="30">
        <v>0</v>
      </c>
      <c r="K23" s="30">
        <f t="shared" si="3"/>
        <v>-4352.58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-32986.8</v>
      </c>
      <c r="C27" s="30">
        <f t="shared" si="6"/>
        <v>-33704</v>
      </c>
      <c r="D27" s="30">
        <f t="shared" si="6"/>
        <v>-59883.56</v>
      </c>
      <c r="E27" s="30">
        <f t="shared" si="6"/>
        <v>-21278.4</v>
      </c>
      <c r="F27" s="30">
        <f t="shared" si="6"/>
        <v>-29563.6</v>
      </c>
      <c r="G27" s="30">
        <f t="shared" si="6"/>
        <v>-19804.4</v>
      </c>
      <c r="H27" s="30">
        <f t="shared" si="6"/>
        <v>-19826.4</v>
      </c>
      <c r="I27" s="30">
        <f t="shared" si="6"/>
        <v>-40238</v>
      </c>
      <c r="J27" s="30">
        <f t="shared" si="6"/>
        <v>-10632.76</v>
      </c>
      <c r="K27" s="30">
        <f aca="true" t="shared" si="7" ref="K27:K35">SUM(B27:J27)</f>
        <v>-267917.92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-32986.8</v>
      </c>
      <c r="C28" s="30">
        <f t="shared" si="8"/>
        <v>-33704</v>
      </c>
      <c r="D28" s="30">
        <f t="shared" si="8"/>
        <v>-40770.4</v>
      </c>
      <c r="E28" s="30">
        <f t="shared" si="8"/>
        <v>-21278.4</v>
      </c>
      <c r="F28" s="30">
        <f t="shared" si="8"/>
        <v>-29563.6</v>
      </c>
      <c r="G28" s="30">
        <f t="shared" si="8"/>
        <v>-19804.4</v>
      </c>
      <c r="H28" s="30">
        <f t="shared" si="8"/>
        <v>-19826.4</v>
      </c>
      <c r="I28" s="30">
        <f t="shared" si="8"/>
        <v>-40238</v>
      </c>
      <c r="J28" s="30">
        <f t="shared" si="8"/>
        <v>-5099.6</v>
      </c>
      <c r="K28" s="30">
        <f t="shared" si="7"/>
        <v>-243271.6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-32986.8</v>
      </c>
      <c r="C29" s="30">
        <f aca="true" t="shared" si="9" ref="C29:J29">-ROUND((C9)*$E$3,2)</f>
        <v>-33704</v>
      </c>
      <c r="D29" s="30">
        <f t="shared" si="9"/>
        <v>-40770.4</v>
      </c>
      <c r="E29" s="30">
        <f t="shared" si="9"/>
        <v>-21278.4</v>
      </c>
      <c r="F29" s="30">
        <f t="shared" si="9"/>
        <v>-29563.6</v>
      </c>
      <c r="G29" s="30">
        <f t="shared" si="9"/>
        <v>-19804.4</v>
      </c>
      <c r="H29" s="30">
        <f t="shared" si="9"/>
        <v>-19826.4</v>
      </c>
      <c r="I29" s="30">
        <f t="shared" si="9"/>
        <v>-40238</v>
      </c>
      <c r="J29" s="30">
        <f t="shared" si="9"/>
        <v>-5099.6</v>
      </c>
      <c r="K29" s="30">
        <f t="shared" si="7"/>
        <v>-243271.6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334831.46</v>
      </c>
      <c r="C47" s="27">
        <f aca="true" t="shared" si="11" ref="C47:J47">IF(C17+C27+C48&lt;0,0,C17+C27+C48)</f>
        <v>324031.17</v>
      </c>
      <c r="D47" s="27">
        <f t="shared" si="11"/>
        <v>412471.66000000003</v>
      </c>
      <c r="E47" s="27">
        <f t="shared" si="11"/>
        <v>210372.61000000002</v>
      </c>
      <c r="F47" s="27">
        <f t="shared" si="11"/>
        <v>308751.5400000001</v>
      </c>
      <c r="G47" s="27">
        <f t="shared" si="11"/>
        <v>315628.4699999999</v>
      </c>
      <c r="H47" s="27">
        <f t="shared" si="11"/>
        <v>322252.35</v>
      </c>
      <c r="I47" s="27">
        <f t="shared" si="11"/>
        <v>391043.49</v>
      </c>
      <c r="J47" s="27">
        <f t="shared" si="11"/>
        <v>97067.33000000002</v>
      </c>
      <c r="K47" s="20">
        <f>SUM(B47:J47)</f>
        <v>2716450.08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334831.44999999995</v>
      </c>
      <c r="C53" s="10">
        <f t="shared" si="13"/>
        <v>324031.18</v>
      </c>
      <c r="D53" s="10">
        <f t="shared" si="13"/>
        <v>412471.67</v>
      </c>
      <c r="E53" s="10">
        <f t="shared" si="13"/>
        <v>210372.62</v>
      </c>
      <c r="F53" s="10">
        <f t="shared" si="13"/>
        <v>308751.54</v>
      </c>
      <c r="G53" s="10">
        <f t="shared" si="13"/>
        <v>315628.48</v>
      </c>
      <c r="H53" s="10">
        <f t="shared" si="13"/>
        <v>322252.36</v>
      </c>
      <c r="I53" s="10">
        <f>SUM(I54:I66)</f>
        <v>391043.49</v>
      </c>
      <c r="J53" s="10">
        <f t="shared" si="13"/>
        <v>97067.33</v>
      </c>
      <c r="K53" s="5">
        <f>SUM(K54:K66)</f>
        <v>2716450.1199999996</v>
      </c>
      <c r="L53" s="9"/>
    </row>
    <row r="54" spans="1:11" ht="16.5" customHeight="1">
      <c r="A54" s="7" t="s">
        <v>60</v>
      </c>
      <c r="B54" s="8">
        <v>292307.86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292307.86</v>
      </c>
    </row>
    <row r="55" spans="1:11" ht="16.5" customHeight="1">
      <c r="A55" s="7" t="s">
        <v>61</v>
      </c>
      <c r="B55" s="8">
        <v>42523.59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42523.59</v>
      </c>
    </row>
    <row r="56" spans="1:11" ht="16.5" customHeight="1">
      <c r="A56" s="7" t="s">
        <v>4</v>
      </c>
      <c r="B56" s="6">
        <v>0</v>
      </c>
      <c r="C56" s="8">
        <v>324031.18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324031.18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412471.67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412471.67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210372.62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210372.62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308751.54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308751.54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315628.48</v>
      </c>
      <c r="H60" s="6">
        <v>0</v>
      </c>
      <c r="I60" s="6">
        <v>0</v>
      </c>
      <c r="J60" s="6">
        <v>0</v>
      </c>
      <c r="K60" s="5">
        <f t="shared" si="14"/>
        <v>315628.48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322252.36</v>
      </c>
      <c r="I61" s="6">
        <v>0</v>
      </c>
      <c r="J61" s="6">
        <v>0</v>
      </c>
      <c r="K61" s="5">
        <f t="shared" si="14"/>
        <v>322252.36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135418.36</v>
      </c>
      <c r="J63" s="6">
        <v>0</v>
      </c>
      <c r="K63" s="5">
        <f t="shared" si="14"/>
        <v>135418.36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255625.13</v>
      </c>
      <c r="J64" s="6">
        <v>0</v>
      </c>
      <c r="K64" s="5">
        <f t="shared" si="14"/>
        <v>255625.13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97067.33</v>
      </c>
      <c r="K65" s="5">
        <f t="shared" si="14"/>
        <v>97067.33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2021-09-30T19:29:03Z</dcterms:modified>
  <cp:category/>
  <cp:version/>
  <cp:contentType/>
  <cp:contentStatus/>
</cp:coreProperties>
</file>