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<sst xmlns="http://schemas.openxmlformats.org/spreadsheetml/2006/main" count="74" uniqueCount="73">
  <si>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</si>
  <si>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</si>
  <si>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</si>
  <si>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</si>
  <si>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</si>
  <si>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</si>
  <si>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</si>
  <si>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</si>
  <si>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</si>
  <si>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</si>
  <si>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</si>
  <si>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</si>
  <si>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</si>
  <si>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</si>
  <si>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</si>
  <si>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</si>
  <si>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</si>
  <si>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</si>
  <si>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</si>
  <si>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</si>
  <si>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</si>
  <si>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</si>
  <si>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</si>
  <si>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</si>
  <si>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</si>
  <si>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</si>
  <si>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</si>
  <si>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</si>
  <si>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</si>
  <si>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</si>
  <si>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</si>
  <si>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</si>
  <si>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</si>
  <si>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</si>
  <si>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</si>
  <si>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</si>
  <si>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</si>
  <si>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</si>
  <si>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</si>
  <si>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</si>
  <si>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</si>
  <si>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</si>
  <si>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</si>
  <si>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</si>
  <si>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</si>
  <si>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</si>
  <si>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</si>
  <si>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</si>
  <si>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</si>
  <si>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</si>
  <si>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</si>
  <si>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</si>
  <si>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</si>
  <si>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</si>
  <si>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</si>
  <si>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</si>
  <si>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</si>
  <si>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</si>
  <si>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</si>
  <si>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</si>
  <si>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</si>
  <si>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</si>
  <si>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</si>
  <si>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</si>
  <si>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</si>
  <si>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</si>
  <si>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</si>
  <si>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</si>
  <si>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</si>
  <si>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</si>
  <si>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</si>
  <si>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</si>
  <si>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15/09/21 - VENCIMENTO 22/09/21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</si>
</sst>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276996</v>
      </c>
      <c r="C7" s="47">
        <f t="shared" si="0"/>
        <v>234522</v>
      </c>
      <c r="D7" s="47">
        <f t="shared" si="0"/>
        <v>296074</v>
      </c>
      <c r="E7" s="47">
        <f t="shared" si="0"/>
        <v>156136</v>
      </c>
      <c r="F7" s="47">
        <f t="shared" si="0"/>
        <v>189909</v>
      </c>
      <c r="G7" s="47">
        <f t="shared" si="0"/>
        <v>209282</v>
      </c>
      <c r="H7" s="47">
        <f t="shared" si="0"/>
        <v>239562</v>
      </c>
      <c r="I7" s="47">
        <f t="shared" si="0"/>
        <v>314485</v>
      </c>
      <c r="J7" s="47">
        <f t="shared" si="0"/>
        <v>96262</v>
      </c>
      <c r="K7" s="47">
        <f t="shared" si="0"/>
        <v>2013228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19158</v>
      </c>
      <c r="C8" s="45">
        <f t="shared" si="1"/>
        <v>18469</v>
      </c>
      <c r="D8" s="45">
        <f t="shared" si="1"/>
        <v>19043</v>
      </c>
      <c r="E8" s="45">
        <f t="shared" si="1"/>
        <v>11907</v>
      </c>
      <c r="F8" s="45">
        <f t="shared" si="1"/>
        <v>14250</v>
      </c>
      <c r="G8" s="45">
        <f t="shared" si="1"/>
        <v>8586</v>
      </c>
      <c r="H8" s="45">
        <f t="shared" si="1"/>
        <v>7657</v>
      </c>
      <c r="I8" s="45">
        <f t="shared" si="1"/>
        <v>19615</v>
      </c>
      <c r="J8" s="45">
        <f t="shared" si="1"/>
        <v>3564</v>
      </c>
      <c r="K8" s="38">
        <f>SUM(B8:J8)</f>
        <v>122249</v>
      </c>
      <c r="L8"/>
      <c r="M8"/>
      <c r="N8"/>
    </row>
    <row r="9" spans="1:14" ht="16.5" customHeight="1">
      <c r="A9" s="22" t="s">
        <v>35</v>
      </c>
      <c r="B9" s="45">
        <v>19123</v>
      </c>
      <c r="C9" s="45">
        <v>18462</v>
      </c>
      <c r="D9" s="45">
        <v>19042</v>
      </c>
      <c r="E9" s="45">
        <v>11882</v>
      </c>
      <c r="F9" s="45">
        <v>14245</v>
      </c>
      <c r="G9" s="45">
        <v>8583</v>
      </c>
      <c r="H9" s="45">
        <v>7657</v>
      </c>
      <c r="I9" s="45">
        <v>19550</v>
      </c>
      <c r="J9" s="45">
        <v>3564</v>
      </c>
      <c r="K9" s="38">
        <f>SUM(B9:J9)</f>
        <v>122108</v>
      </c>
      <c r="L9"/>
      <c r="M9"/>
      <c r="N9"/>
    </row>
    <row r="10" spans="1:14" ht="16.5" customHeight="1">
      <c r="A10" s="22" t="s">
        <v>34</v>
      </c>
      <c r="B10" s="45">
        <v>35</v>
      </c>
      <c r="C10" s="45">
        <v>7</v>
      </c>
      <c r="D10" s="45">
        <v>1</v>
      </c>
      <c r="E10" s="45">
        <v>25</v>
      </c>
      <c r="F10" s="45">
        <v>5</v>
      </c>
      <c r="G10" s="45">
        <v>3</v>
      </c>
      <c r="H10" s="45">
        <v>0</v>
      </c>
      <c r="I10" s="45">
        <v>65</v>
      </c>
      <c r="J10" s="45">
        <v>0</v>
      </c>
      <c r="K10" s="38">
        <f>SUM(B10:J10)</f>
        <v>141</v>
      </c>
      <c r="L10"/>
      <c r="M10"/>
      <c r="N10"/>
    </row>
    <row r="11" spans="1:14" ht="16.5" customHeight="1">
      <c r="A11" s="44" t="s">
        <v>33</v>
      </c>
      <c r="B11" s="43">
        <v>257838</v>
      </c>
      <c r="C11" s="43">
        <v>216053</v>
      </c>
      <c r="D11" s="43">
        <v>277031</v>
      </c>
      <c r="E11" s="43">
        <v>144229</v>
      </c>
      <c r="F11" s="43">
        <v>175659</v>
      </c>
      <c r="G11" s="43">
        <v>200696</v>
      </c>
      <c r="H11" s="43">
        <v>231905</v>
      </c>
      <c r="I11" s="43">
        <v>294870</v>
      </c>
      <c r="J11" s="43">
        <v>92698</v>
      </c>
      <c r="K11" s="38">
        <f>SUM(B11:J11)</f>
        <v>1890979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1.3288555246883</v>
      </c>
      <c r="C15" s="39">
        <v>1.382657103406376</v>
      </c>
      <c r="D15" s="39">
        <v>1.155675154060929</v>
      </c>
      <c r="E15" s="39">
        <v>1.504583820491593</v>
      </c>
      <c r="F15" s="39">
        <v>1.253670525012744</v>
      </c>
      <c r="G15" s="39">
        <v>1.232963376765274</v>
      </c>
      <c r="H15" s="39">
        <v>1.210666589176172</v>
      </c>
      <c r="I15" s="39">
        <v>1.2393613104301</v>
      </c>
      <c r="J15" s="39">
        <v>1.319423949511165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1294271.93</v>
      </c>
      <c r="C17" s="36">
        <f aca="true" t="shared" si="2" ref="C17:J17">C18+C19+C20+C21+C22+C23+C24</f>
        <v>1252802.7</v>
      </c>
      <c r="D17" s="36">
        <f t="shared" si="2"/>
        <v>1452319.3499999999</v>
      </c>
      <c r="E17" s="36">
        <f t="shared" si="2"/>
        <v>875399.77</v>
      </c>
      <c r="F17" s="36">
        <f t="shared" si="2"/>
        <v>935874.2999999999</v>
      </c>
      <c r="G17" s="36">
        <f t="shared" si="2"/>
        <v>1020986.58</v>
      </c>
      <c r="H17" s="36">
        <f t="shared" si="2"/>
        <v>923926.77</v>
      </c>
      <c r="I17" s="36">
        <f t="shared" si="2"/>
        <v>1262879.0999999999</v>
      </c>
      <c r="J17" s="36">
        <f t="shared" si="2"/>
        <v>458778.86000000004</v>
      </c>
      <c r="K17" s="36">
        <f aca="true" t="shared" si="3" ref="K17:K24">SUM(B17:J17)</f>
        <v>9477239.36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948351.21</v>
      </c>
      <c r="C18" s="30">
        <f t="shared" si="4"/>
        <v>881404.03</v>
      </c>
      <c r="D18" s="30">
        <f t="shared" si="4"/>
        <v>1232585.67</v>
      </c>
      <c r="E18" s="30">
        <f t="shared" si="4"/>
        <v>565914.93</v>
      </c>
      <c r="F18" s="30">
        <f t="shared" si="4"/>
        <v>727921.2</v>
      </c>
      <c r="G18" s="30">
        <f t="shared" si="4"/>
        <v>811072.39</v>
      </c>
      <c r="H18" s="30">
        <f t="shared" si="4"/>
        <v>740078.89</v>
      </c>
      <c r="I18" s="30">
        <f t="shared" si="4"/>
        <v>980690.02</v>
      </c>
      <c r="J18" s="30">
        <f t="shared" si="4"/>
        <v>340103.27</v>
      </c>
      <c r="K18" s="30">
        <f t="shared" si="3"/>
        <v>7228121.609999999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311870.53</v>
      </c>
      <c r="C19" s="30">
        <f t="shared" si="5"/>
        <v>337275.51</v>
      </c>
      <c r="D19" s="30">
        <f t="shared" si="5"/>
        <v>191882.96</v>
      </c>
      <c r="E19" s="30">
        <f t="shared" si="5"/>
        <v>285551.52</v>
      </c>
      <c r="F19" s="30">
        <f t="shared" si="5"/>
        <v>184652.15</v>
      </c>
      <c r="G19" s="30">
        <f t="shared" si="5"/>
        <v>188950.16</v>
      </c>
      <c r="H19" s="30">
        <f t="shared" si="5"/>
        <v>155909.9</v>
      </c>
      <c r="I19" s="30">
        <f t="shared" si="5"/>
        <v>234739.25</v>
      </c>
      <c r="J19" s="30">
        <f t="shared" si="5"/>
        <v>108637.13</v>
      </c>
      <c r="K19" s="30">
        <f t="shared" si="3"/>
        <v>1999469.1099999999</v>
      </c>
      <c r="L19"/>
      <c r="M19"/>
      <c r="N19"/>
    </row>
    <row r="20" spans="1:14" ht="16.5" customHeight="1">
      <c r="A20" s="18" t="s">
        <v>28</v>
      </c>
      <c r="B20" s="30">
        <v>32664.25</v>
      </c>
      <c r="C20" s="30">
        <v>31351.28</v>
      </c>
      <c r="D20" s="30">
        <v>23692.9</v>
      </c>
      <c r="E20" s="30">
        <v>21161.44</v>
      </c>
      <c r="F20" s="30">
        <v>21915.01</v>
      </c>
      <c r="G20" s="30">
        <v>20257.47</v>
      </c>
      <c r="H20" s="30">
        <v>25272.23</v>
      </c>
      <c r="I20" s="30">
        <v>44677.95</v>
      </c>
      <c r="J20" s="30">
        <v>12019.52</v>
      </c>
      <c r="K20" s="30">
        <f t="shared" si="3"/>
        <v>233012.04999999996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-679.38</v>
      </c>
      <c r="H23" s="30">
        <v>-106.13</v>
      </c>
      <c r="I23" s="30">
        <v>0</v>
      </c>
      <c r="J23" s="30">
        <v>0</v>
      </c>
      <c r="K23" s="30">
        <f t="shared" si="3"/>
        <v>-785.51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-122906.61</v>
      </c>
      <c r="C27" s="30">
        <f t="shared" si="6"/>
        <v>-89720.38</v>
      </c>
      <c r="D27" s="30">
        <f t="shared" si="6"/>
        <v>-123434.61000000002</v>
      </c>
      <c r="E27" s="30">
        <f t="shared" si="6"/>
        <v>-120623.57999999999</v>
      </c>
      <c r="F27" s="30">
        <f t="shared" si="6"/>
        <v>-62678</v>
      </c>
      <c r="G27" s="30">
        <f t="shared" si="6"/>
        <v>-96318.15</v>
      </c>
      <c r="H27" s="30">
        <f t="shared" si="6"/>
        <v>-47573.11000000001</v>
      </c>
      <c r="I27" s="30">
        <f t="shared" si="6"/>
        <v>-107684.2</v>
      </c>
      <c r="J27" s="30">
        <f t="shared" si="6"/>
        <v>-27898.24</v>
      </c>
      <c r="K27" s="30">
        <f aca="true" t="shared" si="7" ref="K27:K35">SUM(B27:J27)</f>
        <v>-798836.8799999999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-122906.61</v>
      </c>
      <c r="C28" s="30">
        <f t="shared" si="8"/>
        <v>-89720.38</v>
      </c>
      <c r="D28" s="30">
        <f t="shared" si="8"/>
        <v>-104321.45000000001</v>
      </c>
      <c r="E28" s="30">
        <f t="shared" si="8"/>
        <v>-120623.57999999999</v>
      </c>
      <c r="F28" s="30">
        <f t="shared" si="8"/>
        <v>-62678</v>
      </c>
      <c r="G28" s="30">
        <f t="shared" si="8"/>
        <v>-96318.15</v>
      </c>
      <c r="H28" s="30">
        <f t="shared" si="8"/>
        <v>-47573.11000000001</v>
      </c>
      <c r="I28" s="30">
        <f t="shared" si="8"/>
        <v>-107684.2</v>
      </c>
      <c r="J28" s="30">
        <f t="shared" si="8"/>
        <v>-22365.08</v>
      </c>
      <c r="K28" s="30">
        <f t="shared" si="7"/>
        <v>-774190.5599999999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-84141.2</v>
      </c>
      <c r="C29" s="30">
        <f aca="true" t="shared" si="9" ref="C29:J29">-ROUND((C9)*$E$3,2)</f>
        <v>-81232.8</v>
      </c>
      <c r="D29" s="30">
        <f t="shared" si="9"/>
        <v>-83784.8</v>
      </c>
      <c r="E29" s="30">
        <f t="shared" si="9"/>
        <v>-52280.8</v>
      </c>
      <c r="F29" s="30">
        <f t="shared" si="9"/>
        <v>-62678</v>
      </c>
      <c r="G29" s="30">
        <f t="shared" si="9"/>
        <v>-37765.2</v>
      </c>
      <c r="H29" s="30">
        <f t="shared" si="9"/>
        <v>-33690.8</v>
      </c>
      <c r="I29" s="30">
        <f t="shared" si="9"/>
        <v>-86020</v>
      </c>
      <c r="J29" s="30">
        <f t="shared" si="9"/>
        <v>-15681.6</v>
      </c>
      <c r="K29" s="30">
        <f t="shared" si="7"/>
        <v>-537275.2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-2926</v>
      </c>
      <c r="C31" s="30">
        <v>-739.2</v>
      </c>
      <c r="D31" s="30">
        <v>-1139.6</v>
      </c>
      <c r="E31" s="30">
        <v>-1139.6</v>
      </c>
      <c r="F31" s="26">
        <v>0</v>
      </c>
      <c r="G31" s="30">
        <v>-770</v>
      </c>
      <c r="H31" s="30">
        <v>-256.48</v>
      </c>
      <c r="I31" s="30">
        <v>-400.26</v>
      </c>
      <c r="J31" s="30">
        <v>-123.48</v>
      </c>
      <c r="K31" s="30">
        <f t="shared" si="7"/>
        <v>-7494.619999999999</v>
      </c>
      <c r="L31"/>
      <c r="M31"/>
      <c r="N31"/>
    </row>
    <row r="32" spans="1:14" ht="16.5" customHeight="1">
      <c r="A32" s="25" t="s">
        <v>21</v>
      </c>
      <c r="B32" s="30">
        <v>-35839.41</v>
      </c>
      <c r="C32" s="30">
        <v>-7748.38</v>
      </c>
      <c r="D32" s="30">
        <v>-19397.05</v>
      </c>
      <c r="E32" s="30">
        <v>-67203.18</v>
      </c>
      <c r="F32" s="26">
        <v>0</v>
      </c>
      <c r="G32" s="30">
        <v>-57782.95</v>
      </c>
      <c r="H32" s="30">
        <v>-13625.83</v>
      </c>
      <c r="I32" s="30">
        <v>-21263.94</v>
      </c>
      <c r="J32" s="30">
        <v>-6560</v>
      </c>
      <c r="K32" s="30">
        <f t="shared" si="7"/>
        <v>-229420.73999999996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1171365.3199999998</v>
      </c>
      <c r="C47" s="27">
        <f aca="true" t="shared" si="11" ref="C47:J47">IF(C17+C27+C48&lt;0,0,C17+C27+C48)</f>
        <v>1163082.3199999998</v>
      </c>
      <c r="D47" s="27">
        <f t="shared" si="11"/>
        <v>1328884.7399999998</v>
      </c>
      <c r="E47" s="27">
        <f t="shared" si="11"/>
        <v>754776.1900000001</v>
      </c>
      <c r="F47" s="27">
        <f t="shared" si="11"/>
        <v>873196.2999999999</v>
      </c>
      <c r="G47" s="27">
        <f t="shared" si="11"/>
        <v>924668.4299999999</v>
      </c>
      <c r="H47" s="27">
        <f t="shared" si="11"/>
        <v>876353.66</v>
      </c>
      <c r="I47" s="27">
        <f t="shared" si="11"/>
        <v>1155194.9</v>
      </c>
      <c r="J47" s="27">
        <f t="shared" si="11"/>
        <v>430880.62000000005</v>
      </c>
      <c r="K47" s="20">
        <f>SUM(B47:J47)</f>
        <v>8678402.479999999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1171365.31</v>
      </c>
      <c r="C53" s="10">
        <f t="shared" si="13"/>
        <v>1163082.33</v>
      </c>
      <c r="D53" s="10">
        <f t="shared" si="13"/>
        <v>1328884.74</v>
      </c>
      <c r="E53" s="10">
        <f t="shared" si="13"/>
        <v>754776.19</v>
      </c>
      <c r="F53" s="10">
        <f t="shared" si="13"/>
        <v>873196.3</v>
      </c>
      <c r="G53" s="10">
        <f t="shared" si="13"/>
        <v>924668.44</v>
      </c>
      <c r="H53" s="10">
        <f t="shared" si="13"/>
        <v>876353.65</v>
      </c>
      <c r="I53" s="10">
        <f>SUM(I54:I66)</f>
        <v>1155194.91</v>
      </c>
      <c r="J53" s="10">
        <f t="shared" si="13"/>
        <v>430880.62</v>
      </c>
      <c r="K53" s="5">
        <f>SUM(K54:K66)</f>
        <v>8678402.49</v>
      </c>
      <c r="L53" s="9"/>
    </row>
    <row r="54" spans="1:11" ht="16.5" customHeight="1">
      <c r="A54" s="7" t="s">
        <v>60</v>
      </c>
      <c r="B54" s="8">
        <v>1022953.33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1022953.33</v>
      </c>
    </row>
    <row r="55" spans="1:11" ht="16.5" customHeight="1">
      <c r="A55" s="7" t="s">
        <v>61</v>
      </c>
      <c r="B55" s="8">
        <v>148411.98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148411.98</v>
      </c>
    </row>
    <row r="56" spans="1:11" ht="16.5" customHeight="1">
      <c r="A56" s="7" t="s">
        <v>4</v>
      </c>
      <c r="B56" s="6">
        <v>0</v>
      </c>
      <c r="C56" s="8">
        <v>1163082.33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1163082.33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1328884.74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1328884.74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754776.19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754776.19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873196.3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873196.3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924668.44</v>
      </c>
      <c r="H60" s="6">
        <v>0</v>
      </c>
      <c r="I60" s="6">
        <v>0</v>
      </c>
      <c r="J60" s="6">
        <v>0</v>
      </c>
      <c r="K60" s="5">
        <f t="shared" si="14"/>
        <v>924668.44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876353.65</v>
      </c>
      <c r="I61" s="6">
        <v>0</v>
      </c>
      <c r="J61" s="6">
        <v>0</v>
      </c>
      <c r="K61" s="5">
        <f t="shared" si="14"/>
        <v>876353.65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421992.7</v>
      </c>
      <c r="J63" s="6">
        <v>0</v>
      </c>
      <c r="K63" s="5">
        <f t="shared" si="14"/>
        <v>421992.7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733202.21</v>
      </c>
      <c r="J64" s="6">
        <v>0</v>
      </c>
      <c r="K64" s="5">
        <f t="shared" si="14"/>
        <v>733202.21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430880.62</v>
      </c>
      <c r="K65" s="5">
        <f t="shared" si="14"/>
        <v>430880.62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2021-09-21T17:27:15Z</dcterms:modified>
  <cp:category/>
  <cp:version/>
  <cp:contentType/>
  <cp:contentStatus/>
</cp:coreProperties>
</file>