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<sst xmlns="http://schemas.openxmlformats.org/spreadsheetml/2006/main" count="74" uniqueCount="73">
  <si>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</si>
  <si>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</si>
  <si>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</si>
  <si>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</si>
  <si>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</si>
  <si>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</si>
  <si>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</si>
  <si>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</si>
  <si>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</si>
  <si>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</si>
  <si>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</si>
  <si>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</si>
  <si>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</si>
  <si>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</si>
  <si>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</si>
  <si>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</si>
  <si>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</si>
  <si>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</si>
  <si>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</si>
  <si>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</si>
  <si>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</si>
  <si>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</si>
  <si>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</si>
  <si>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</si>
  <si>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</si>
  <si>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</si>
  <si>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</si>
  <si>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</si>
  <si>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</si>
  <si>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</si>
  <si>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</si>
  <si>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</si>
  <si>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</si>
  <si>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</si>
  <si>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</si>
  <si>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</si>
  <si>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</si>
  <si>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</si>
  <si>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</si>
  <si>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</si>
  <si>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</si>
  <si>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</si>
  <si>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</si>
  <si>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</si>
  <si>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</si>
  <si>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</si>
  <si>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</si>
  <si>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</si>
  <si>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</si>
  <si>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</si>
  <si>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</si>
  <si>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</si>
  <si>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</si>
  <si>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</si>
  <si>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</si>
  <si>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</si>
  <si>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</si>
  <si>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</si>
  <si>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</si>
  <si>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</si>
  <si>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</si>
  <si>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</si>
  <si>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</si>
  <si>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</si>
  <si>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</si>
  <si>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</si>
  <si>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</si>
  <si>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</si>
  <si>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</si>
  <si>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</si>
  <si>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</si>
  <si>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</si>
  <si>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08/09/21 - VENCIMENTO 15/09/21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</si>
</sst>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280604</v>
      </c>
      <c r="C7" s="47">
        <f t="shared" si="0"/>
        <v>237674</v>
      </c>
      <c r="D7" s="47">
        <f t="shared" si="0"/>
        <v>294128</v>
      </c>
      <c r="E7" s="47">
        <f t="shared" si="0"/>
        <v>155977</v>
      </c>
      <c r="F7" s="47">
        <f t="shared" si="0"/>
        <v>193688</v>
      </c>
      <c r="G7" s="47">
        <f t="shared" si="0"/>
        <v>210861</v>
      </c>
      <c r="H7" s="47">
        <f t="shared" si="0"/>
        <v>243371</v>
      </c>
      <c r="I7" s="47">
        <f t="shared" si="0"/>
        <v>317958</v>
      </c>
      <c r="J7" s="47">
        <f t="shared" si="0"/>
        <v>96054</v>
      </c>
      <c r="K7" s="47">
        <f t="shared" si="0"/>
        <v>2030315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21401</v>
      </c>
      <c r="C8" s="45">
        <f t="shared" si="1"/>
        <v>20929</v>
      </c>
      <c r="D8" s="45">
        <f t="shared" si="1"/>
        <v>21463</v>
      </c>
      <c r="E8" s="45">
        <f t="shared" si="1"/>
        <v>13050</v>
      </c>
      <c r="F8" s="45">
        <f t="shared" si="1"/>
        <v>16311</v>
      </c>
      <c r="G8" s="45">
        <f t="shared" si="1"/>
        <v>10027</v>
      </c>
      <c r="H8" s="45">
        <f t="shared" si="1"/>
        <v>9154</v>
      </c>
      <c r="I8" s="45">
        <f t="shared" si="1"/>
        <v>22121</v>
      </c>
      <c r="J8" s="45">
        <f t="shared" si="1"/>
        <v>4014</v>
      </c>
      <c r="K8" s="38">
        <f>SUM(B8:J8)</f>
        <v>138470</v>
      </c>
      <c r="L8"/>
      <c r="M8"/>
      <c r="N8"/>
    </row>
    <row r="9" spans="1:14" ht="16.5" customHeight="1">
      <c r="A9" s="22" t="s">
        <v>35</v>
      </c>
      <c r="B9" s="45">
        <v>21381</v>
      </c>
      <c r="C9" s="45">
        <v>20919</v>
      </c>
      <c r="D9" s="45">
        <v>21454</v>
      </c>
      <c r="E9" s="45">
        <v>13012</v>
      </c>
      <c r="F9" s="45">
        <v>16294</v>
      </c>
      <c r="G9" s="45">
        <v>10024</v>
      </c>
      <c r="H9" s="45">
        <v>9154</v>
      </c>
      <c r="I9" s="45">
        <v>22073</v>
      </c>
      <c r="J9" s="45">
        <v>4014</v>
      </c>
      <c r="K9" s="38">
        <f>SUM(B9:J9)</f>
        <v>138325</v>
      </c>
      <c r="L9"/>
      <c r="M9"/>
      <c r="N9"/>
    </row>
    <row r="10" spans="1:14" ht="16.5" customHeight="1">
      <c r="A10" s="22" t="s">
        <v>34</v>
      </c>
      <c r="B10" s="45">
        <v>20</v>
      </c>
      <c r="C10" s="45">
        <v>10</v>
      </c>
      <c r="D10" s="45">
        <v>9</v>
      </c>
      <c r="E10" s="45">
        <v>38</v>
      </c>
      <c r="F10" s="45">
        <v>17</v>
      </c>
      <c r="G10" s="45">
        <v>3</v>
      </c>
      <c r="H10" s="45">
        <v>0</v>
      </c>
      <c r="I10" s="45">
        <v>48</v>
      </c>
      <c r="J10" s="45">
        <v>0</v>
      </c>
      <c r="K10" s="38">
        <f>SUM(B10:J10)</f>
        <v>145</v>
      </c>
      <c r="L10"/>
      <c r="M10"/>
      <c r="N10"/>
    </row>
    <row r="11" spans="1:14" ht="16.5" customHeight="1">
      <c r="A11" s="44" t="s">
        <v>33</v>
      </c>
      <c r="B11" s="43">
        <v>259203</v>
      </c>
      <c r="C11" s="43">
        <v>216745</v>
      </c>
      <c r="D11" s="43">
        <v>272665</v>
      </c>
      <c r="E11" s="43">
        <v>142927</v>
      </c>
      <c r="F11" s="43">
        <v>177377</v>
      </c>
      <c r="G11" s="43">
        <v>200834</v>
      </c>
      <c r="H11" s="43">
        <v>234217</v>
      </c>
      <c r="I11" s="43">
        <v>295837</v>
      </c>
      <c r="J11" s="43">
        <v>92040</v>
      </c>
      <c r="K11" s="38">
        <f>SUM(B11:J11)</f>
        <v>1891845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1.323838781071913</v>
      </c>
      <c r="C15" s="39">
        <v>1.371649279328849</v>
      </c>
      <c r="D15" s="39">
        <v>1.159263570382074</v>
      </c>
      <c r="E15" s="39">
        <v>1.514450307711139</v>
      </c>
      <c r="F15" s="39">
        <v>1.237354542753196</v>
      </c>
      <c r="G15" s="39">
        <v>1.216992053298873</v>
      </c>
      <c r="H15" s="39">
        <v>1.199802578294612</v>
      </c>
      <c r="I15" s="39">
        <v>1.235159109956414</v>
      </c>
      <c r="J15" s="39">
        <v>1.324298795269848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1305915.3800000001</v>
      </c>
      <c r="C17" s="36">
        <f aca="true" t="shared" si="2" ref="C17:J17">C18+C19+C20+C21+C22+C23+C24</f>
        <v>1259744.0399999998</v>
      </c>
      <c r="D17" s="36">
        <f t="shared" si="2"/>
        <v>1444156.45</v>
      </c>
      <c r="E17" s="36">
        <f t="shared" si="2"/>
        <v>880590.51</v>
      </c>
      <c r="F17" s="36">
        <f t="shared" si="2"/>
        <v>942275.2199999999</v>
      </c>
      <c r="G17" s="36">
        <f t="shared" si="2"/>
        <v>1014002.7200000001</v>
      </c>
      <c r="H17" s="36">
        <f t="shared" si="2"/>
        <v>926306.5700000001</v>
      </c>
      <c r="I17" s="36">
        <f t="shared" si="2"/>
        <v>1272372.16</v>
      </c>
      <c r="J17" s="36">
        <f t="shared" si="2"/>
        <v>459258.47000000003</v>
      </c>
      <c r="K17" s="36">
        <f aca="true" t="shared" si="3" ref="K17:K24">SUM(B17:J17)</f>
        <v>9504621.52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960703.91</v>
      </c>
      <c r="C18" s="30">
        <f t="shared" si="4"/>
        <v>893250.19</v>
      </c>
      <c r="D18" s="30">
        <f t="shared" si="4"/>
        <v>1224484.28</v>
      </c>
      <c r="E18" s="30">
        <f t="shared" si="4"/>
        <v>565338.64</v>
      </c>
      <c r="F18" s="30">
        <f t="shared" si="4"/>
        <v>742406.1</v>
      </c>
      <c r="G18" s="30">
        <f t="shared" si="4"/>
        <v>817191.81</v>
      </c>
      <c r="H18" s="30">
        <f t="shared" si="4"/>
        <v>751846.03</v>
      </c>
      <c r="I18" s="30">
        <f t="shared" si="4"/>
        <v>991520.23</v>
      </c>
      <c r="J18" s="30">
        <f t="shared" si="4"/>
        <v>339368.39</v>
      </c>
      <c r="K18" s="30">
        <f t="shared" si="3"/>
        <v>7286109.579999999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311113.18</v>
      </c>
      <c r="C19" s="30">
        <f t="shared" si="5"/>
        <v>331975.79</v>
      </c>
      <c r="D19" s="30">
        <f t="shared" si="5"/>
        <v>195015.74</v>
      </c>
      <c r="E19" s="30">
        <f t="shared" si="5"/>
        <v>290838.64</v>
      </c>
      <c r="F19" s="30">
        <f t="shared" si="5"/>
        <v>176213.46</v>
      </c>
      <c r="G19" s="30">
        <f t="shared" si="5"/>
        <v>177324.13</v>
      </c>
      <c r="H19" s="30">
        <f t="shared" si="5"/>
        <v>150220.78</v>
      </c>
      <c r="I19" s="30">
        <f t="shared" si="5"/>
        <v>233165.01</v>
      </c>
      <c r="J19" s="30">
        <f t="shared" si="5"/>
        <v>110056.76</v>
      </c>
      <c r="K19" s="30">
        <f t="shared" si="3"/>
        <v>1975923.49</v>
      </c>
      <c r="L19"/>
      <c r="M19"/>
      <c r="N19"/>
    </row>
    <row r="20" spans="1:14" ht="16.5" customHeight="1">
      <c r="A20" s="18" t="s">
        <v>28</v>
      </c>
      <c r="B20" s="30">
        <v>32712.35</v>
      </c>
      <c r="C20" s="30">
        <v>31746.18</v>
      </c>
      <c r="D20" s="30">
        <v>22506.89</v>
      </c>
      <c r="E20" s="30">
        <v>21641.35</v>
      </c>
      <c r="F20" s="30">
        <v>22269.72</v>
      </c>
      <c r="G20" s="30">
        <v>19006.68</v>
      </c>
      <c r="H20" s="30">
        <v>25209.78</v>
      </c>
      <c r="I20" s="30">
        <v>44915.04</v>
      </c>
      <c r="J20" s="30">
        <v>11814.38</v>
      </c>
      <c r="K20" s="30">
        <f t="shared" si="3"/>
        <v>231822.37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-1406.93</v>
      </c>
      <c r="E22" s="30">
        <v>0</v>
      </c>
      <c r="F22" s="30">
        <v>0</v>
      </c>
      <c r="G22" s="30">
        <v>0</v>
      </c>
      <c r="H22" s="30">
        <v>-3741.9</v>
      </c>
      <c r="I22" s="30">
        <v>0</v>
      </c>
      <c r="J22" s="30">
        <v>-3367</v>
      </c>
      <c r="K22" s="30">
        <f t="shared" si="3"/>
        <v>-8515.83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-601.35</v>
      </c>
      <c r="E23" s="30">
        <v>0</v>
      </c>
      <c r="F23" s="30">
        <v>0</v>
      </c>
      <c r="G23" s="30">
        <v>-905.84</v>
      </c>
      <c r="H23" s="30">
        <v>0</v>
      </c>
      <c r="I23" s="30">
        <v>0</v>
      </c>
      <c r="J23" s="30">
        <v>0</v>
      </c>
      <c r="K23" s="30">
        <f t="shared" si="3"/>
        <v>-1507.19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-131789.69999999998</v>
      </c>
      <c r="C27" s="30">
        <f t="shared" si="6"/>
        <v>-100538.30000000002</v>
      </c>
      <c r="D27" s="30">
        <f t="shared" si="6"/>
        <v>-133648.11000000002</v>
      </c>
      <c r="E27" s="30">
        <f t="shared" si="6"/>
        <v>-118520.18000000001</v>
      </c>
      <c r="F27" s="30">
        <f t="shared" si="6"/>
        <v>-71693.6</v>
      </c>
      <c r="G27" s="30">
        <f t="shared" si="6"/>
        <v>-97634.4</v>
      </c>
      <c r="H27" s="30">
        <f t="shared" si="6"/>
        <v>-52797.82</v>
      </c>
      <c r="I27" s="30">
        <f t="shared" si="6"/>
        <v>-116659.75</v>
      </c>
      <c r="J27" s="30">
        <f t="shared" si="6"/>
        <v>-29222.48</v>
      </c>
      <c r="K27" s="30">
        <f aca="true" t="shared" si="7" ref="K27:K35">SUM(B27:J27)</f>
        <v>-852504.34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-131789.69999999998</v>
      </c>
      <c r="C28" s="30">
        <f t="shared" si="8"/>
        <v>-100538.30000000002</v>
      </c>
      <c r="D28" s="30">
        <f t="shared" si="8"/>
        <v>-114534.95000000001</v>
      </c>
      <c r="E28" s="30">
        <f t="shared" si="8"/>
        <v>-118520.18000000001</v>
      </c>
      <c r="F28" s="30">
        <f t="shared" si="8"/>
        <v>-71693.6</v>
      </c>
      <c r="G28" s="30">
        <f t="shared" si="8"/>
        <v>-97634.4</v>
      </c>
      <c r="H28" s="30">
        <f t="shared" si="8"/>
        <v>-52797.82</v>
      </c>
      <c r="I28" s="30">
        <f t="shared" si="8"/>
        <v>-116659.75</v>
      </c>
      <c r="J28" s="30">
        <f t="shared" si="8"/>
        <v>-23689.32</v>
      </c>
      <c r="K28" s="30">
        <f t="shared" si="7"/>
        <v>-827858.0199999999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-94076.4</v>
      </c>
      <c r="C29" s="30">
        <f aca="true" t="shared" si="9" ref="C29:J29">-ROUND((C9)*$E$3,2)</f>
        <v>-92043.6</v>
      </c>
      <c r="D29" s="30">
        <f t="shared" si="9"/>
        <v>-94397.6</v>
      </c>
      <c r="E29" s="30">
        <f t="shared" si="9"/>
        <v>-57252.8</v>
      </c>
      <c r="F29" s="30">
        <f t="shared" si="9"/>
        <v>-71693.6</v>
      </c>
      <c r="G29" s="30">
        <f t="shared" si="9"/>
        <v>-44105.6</v>
      </c>
      <c r="H29" s="30">
        <f t="shared" si="9"/>
        <v>-40277.6</v>
      </c>
      <c r="I29" s="30">
        <f t="shared" si="9"/>
        <v>-97121.2</v>
      </c>
      <c r="J29" s="30">
        <f t="shared" si="9"/>
        <v>-17661.6</v>
      </c>
      <c r="K29" s="30">
        <f t="shared" si="7"/>
        <v>-608629.9999999999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-3172.4</v>
      </c>
      <c r="C31" s="30">
        <v>-853.6</v>
      </c>
      <c r="D31" s="30">
        <v>-1509.2</v>
      </c>
      <c r="E31" s="30">
        <v>-1262.8</v>
      </c>
      <c r="F31" s="26">
        <v>0</v>
      </c>
      <c r="G31" s="30">
        <v>-1540</v>
      </c>
      <c r="H31" s="30">
        <v>-190.3</v>
      </c>
      <c r="I31" s="30">
        <v>-296.96</v>
      </c>
      <c r="J31" s="30">
        <v>-91.62</v>
      </c>
      <c r="K31" s="30">
        <f t="shared" si="7"/>
        <v>-8916.88</v>
      </c>
      <c r="L31"/>
      <c r="M31"/>
      <c r="N31"/>
    </row>
    <row r="32" spans="1:14" ht="16.5" customHeight="1">
      <c r="A32" s="25" t="s">
        <v>21</v>
      </c>
      <c r="B32" s="30">
        <v>-34540.9</v>
      </c>
      <c r="C32" s="30">
        <v>-7641.1</v>
      </c>
      <c r="D32" s="30">
        <v>-18628.15</v>
      </c>
      <c r="E32" s="30">
        <v>-60004.58</v>
      </c>
      <c r="F32" s="26">
        <v>0</v>
      </c>
      <c r="G32" s="30">
        <v>-51988.8</v>
      </c>
      <c r="H32" s="30">
        <v>-12329.92</v>
      </c>
      <c r="I32" s="30">
        <v>-19241.59</v>
      </c>
      <c r="J32" s="30">
        <v>-5936.1</v>
      </c>
      <c r="K32" s="30">
        <f t="shared" si="7"/>
        <v>-210311.14000000004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1174125.6800000002</v>
      </c>
      <c r="C47" s="27">
        <f aca="true" t="shared" si="11" ref="C47:J47">IF(C17+C27+C48&lt;0,0,C17+C27+C48)</f>
        <v>1159205.7399999998</v>
      </c>
      <c r="D47" s="27">
        <f t="shared" si="11"/>
        <v>1310508.3399999999</v>
      </c>
      <c r="E47" s="27">
        <f t="shared" si="11"/>
        <v>762070.33</v>
      </c>
      <c r="F47" s="27">
        <f t="shared" si="11"/>
        <v>870581.6199999999</v>
      </c>
      <c r="G47" s="27">
        <f t="shared" si="11"/>
        <v>916368.3200000001</v>
      </c>
      <c r="H47" s="27">
        <f t="shared" si="11"/>
        <v>873508.7500000001</v>
      </c>
      <c r="I47" s="27">
        <f t="shared" si="11"/>
        <v>1155712.41</v>
      </c>
      <c r="J47" s="27">
        <f t="shared" si="11"/>
        <v>430035.99000000005</v>
      </c>
      <c r="K47" s="20">
        <f>SUM(B47:J47)</f>
        <v>8652117.18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1174125.69</v>
      </c>
      <c r="C53" s="10">
        <f t="shared" si="13"/>
        <v>1159205.75</v>
      </c>
      <c r="D53" s="10">
        <f t="shared" si="13"/>
        <v>1310508.34</v>
      </c>
      <c r="E53" s="10">
        <f t="shared" si="13"/>
        <v>762070.32</v>
      </c>
      <c r="F53" s="10">
        <f t="shared" si="13"/>
        <v>870581.63</v>
      </c>
      <c r="G53" s="10">
        <f t="shared" si="13"/>
        <v>916368.31</v>
      </c>
      <c r="H53" s="10">
        <f t="shared" si="13"/>
        <v>873508.75</v>
      </c>
      <c r="I53" s="10">
        <f>SUM(I54:I66)</f>
        <v>1155712.42</v>
      </c>
      <c r="J53" s="10">
        <f t="shared" si="13"/>
        <v>430035.99</v>
      </c>
      <c r="K53" s="5">
        <f>SUM(K54:K66)</f>
        <v>8652117.200000001</v>
      </c>
      <c r="L53" s="9"/>
    </row>
    <row r="54" spans="1:11" ht="16.5" customHeight="1">
      <c r="A54" s="7" t="s">
        <v>60</v>
      </c>
      <c r="B54" s="8">
        <v>1028534.1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1028534.1</v>
      </c>
    </row>
    <row r="55" spans="1:11" ht="16.5" customHeight="1">
      <c r="A55" s="7" t="s">
        <v>61</v>
      </c>
      <c r="B55" s="8">
        <v>145591.59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145591.59</v>
      </c>
    </row>
    <row r="56" spans="1:11" ht="16.5" customHeight="1">
      <c r="A56" s="7" t="s">
        <v>4</v>
      </c>
      <c r="B56" s="6">
        <v>0</v>
      </c>
      <c r="C56" s="8">
        <v>1159205.75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1159205.75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1310508.34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1310508.34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762070.32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762070.32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870581.63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870581.63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916368.31</v>
      </c>
      <c r="H60" s="6">
        <v>0</v>
      </c>
      <c r="I60" s="6">
        <v>0</v>
      </c>
      <c r="J60" s="6">
        <v>0</v>
      </c>
      <c r="K60" s="5">
        <f t="shared" si="14"/>
        <v>916368.31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873508.75</v>
      </c>
      <c r="I61" s="6">
        <v>0</v>
      </c>
      <c r="J61" s="6">
        <v>0</v>
      </c>
      <c r="K61" s="5">
        <f t="shared" si="14"/>
        <v>873508.75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421603.89</v>
      </c>
      <c r="J63" s="6">
        <v>0</v>
      </c>
      <c r="K63" s="5">
        <f t="shared" si="14"/>
        <v>421603.89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734108.53</v>
      </c>
      <c r="J64" s="6">
        <v>0</v>
      </c>
      <c r="K64" s="5">
        <f t="shared" si="14"/>
        <v>734108.53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430035.99</v>
      </c>
      <c r="K65" s="5">
        <f t="shared" si="14"/>
        <v>430035.99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2021-09-14T18:09:01Z</dcterms:modified>
  <cp:category/>
  <cp:version/>
  <cp:contentType/>
  <cp:contentStatus/>
</cp:coreProperties>
</file>