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<sst xmlns="http://schemas.openxmlformats.org/spreadsheetml/2006/main" count="74" uniqueCount="73">
  <si>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</si>
  <si>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</si>
  <si>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</si>
  <si>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</si>
  <si>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</si>
  <si>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</si>
  <si>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</si>
  <si>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</si>
  <si>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</si>
  <si>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</si>
  <si>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</si>
  <si>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</si>
  <si>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</si>
  <si>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</si>
  <si>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</si>
  <si>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</si>
  <si>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</si>
  <si>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</si>
  <si>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</si>
  <si>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</si>
  <si>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</si>
  <si>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</si>
  <si>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</si>
  <si>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</si>
  <si>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</si>
  <si>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</si>
  <si>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</si>
  <si>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</si>
  <si>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</si>
  <si>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</si>
  <si>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</si>
  <si>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</si>
  <si>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</si>
  <si>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</si>
  <si>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</si>
  <si>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</si>
  <si>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</si>
  <si>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</si>
  <si>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</si>
  <si>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</si>
  <si>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</si>
  <si>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</si>
  <si>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</si>
  <si>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</si>
  <si>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</si>
  <si>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</si>
  <si>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</si>
  <si>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</si>
  <si>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</si>
  <si>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</si>
  <si>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</si>
  <si>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</si>
  <si>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</si>
  <si>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</si>
  <si>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</si>
  <si>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</si>
  <si>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</si>
  <si>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</si>
  <si>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</si>
  <si>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</si>
  <si>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</si>
  <si>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</si>
  <si>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</si>
  <si>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</si>
  <si>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</si>
  <si>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</si>
  <si>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</si>
  <si>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</si>
  <si>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</si>
  <si>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</si>
  <si>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</si>
  <si>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</si>
  <si>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03/09/21 - VENCIMENTO 13/09/21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</si>
</sst>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276049</v>
      </c>
      <c r="C7" s="47">
        <f t="shared" si="0"/>
        <v>231485</v>
      </c>
      <c r="D7" s="47">
        <f t="shared" si="0"/>
        <v>291482</v>
      </c>
      <c r="E7" s="47">
        <f t="shared" si="0"/>
        <v>152968</v>
      </c>
      <c r="F7" s="47">
        <f t="shared" si="0"/>
        <v>190301</v>
      </c>
      <c r="G7" s="47">
        <f t="shared" si="0"/>
        <v>206185</v>
      </c>
      <c r="H7" s="47">
        <f t="shared" si="0"/>
        <v>242187</v>
      </c>
      <c r="I7" s="47">
        <f t="shared" si="0"/>
        <v>314272</v>
      </c>
      <c r="J7" s="47">
        <f t="shared" si="0"/>
        <v>93888</v>
      </c>
      <c r="K7" s="47">
        <f t="shared" si="0"/>
        <v>1998817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20229</v>
      </c>
      <c r="C8" s="45">
        <f t="shared" si="1"/>
        <v>19767</v>
      </c>
      <c r="D8" s="45">
        <f t="shared" si="1"/>
        <v>20575</v>
      </c>
      <c r="E8" s="45">
        <f t="shared" si="1"/>
        <v>12324</v>
      </c>
      <c r="F8" s="45">
        <f t="shared" si="1"/>
        <v>14848</v>
      </c>
      <c r="G8" s="45">
        <f t="shared" si="1"/>
        <v>9301</v>
      </c>
      <c r="H8" s="45">
        <f t="shared" si="1"/>
        <v>8536</v>
      </c>
      <c r="I8" s="45">
        <f t="shared" si="1"/>
        <v>21069</v>
      </c>
      <c r="J8" s="45">
        <f t="shared" si="1"/>
        <v>3747</v>
      </c>
      <c r="K8" s="38">
        <f>SUM(B8:J8)</f>
        <v>130396</v>
      </c>
      <c r="L8"/>
      <c r="M8"/>
      <c r="N8"/>
    </row>
    <row r="9" spans="1:14" ht="16.5" customHeight="1">
      <c r="A9" s="22" t="s">
        <v>35</v>
      </c>
      <c r="B9" s="45">
        <v>20194</v>
      </c>
      <c r="C9" s="45">
        <v>19765</v>
      </c>
      <c r="D9" s="45">
        <v>20573</v>
      </c>
      <c r="E9" s="45">
        <v>12293</v>
      </c>
      <c r="F9" s="45">
        <v>14834</v>
      </c>
      <c r="G9" s="45">
        <v>9300</v>
      </c>
      <c r="H9" s="45">
        <v>8536</v>
      </c>
      <c r="I9" s="45">
        <v>21027</v>
      </c>
      <c r="J9" s="45">
        <v>3747</v>
      </c>
      <c r="K9" s="38">
        <f>SUM(B9:J9)</f>
        <v>130269</v>
      </c>
      <c r="L9"/>
      <c r="M9"/>
      <c r="N9"/>
    </row>
    <row r="10" spans="1:14" ht="16.5" customHeight="1">
      <c r="A10" s="22" t="s">
        <v>34</v>
      </c>
      <c r="B10" s="45">
        <v>35</v>
      </c>
      <c r="C10" s="45">
        <v>2</v>
      </c>
      <c r="D10" s="45">
        <v>2</v>
      </c>
      <c r="E10" s="45">
        <v>31</v>
      </c>
      <c r="F10" s="45">
        <v>14</v>
      </c>
      <c r="G10" s="45">
        <v>1</v>
      </c>
      <c r="H10" s="45">
        <v>0</v>
      </c>
      <c r="I10" s="45">
        <v>42</v>
      </c>
      <c r="J10" s="45">
        <v>0</v>
      </c>
      <c r="K10" s="38">
        <f>SUM(B10:J10)</f>
        <v>127</v>
      </c>
      <c r="L10"/>
      <c r="M10"/>
      <c r="N10"/>
    </row>
    <row r="11" spans="1:14" ht="16.5" customHeight="1">
      <c r="A11" s="44" t="s">
        <v>33</v>
      </c>
      <c r="B11" s="43">
        <v>255820</v>
      </c>
      <c r="C11" s="43">
        <v>211718</v>
      </c>
      <c r="D11" s="43">
        <v>270907</v>
      </c>
      <c r="E11" s="43">
        <v>140644</v>
      </c>
      <c r="F11" s="43">
        <v>175453</v>
      </c>
      <c r="G11" s="43">
        <v>196884</v>
      </c>
      <c r="H11" s="43">
        <v>233651</v>
      </c>
      <c r="I11" s="43">
        <v>293203</v>
      </c>
      <c r="J11" s="43">
        <v>90141</v>
      </c>
      <c r="K11" s="38">
        <f>SUM(B11:J11)</f>
        <v>1868421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1.336294236631946</v>
      </c>
      <c r="C15" s="39">
        <v>1.39597650606529</v>
      </c>
      <c r="D15" s="39">
        <v>1.159512364933927</v>
      </c>
      <c r="E15" s="39">
        <v>1.494064092878409</v>
      </c>
      <c r="F15" s="39">
        <v>1.216000405305853</v>
      </c>
      <c r="G15" s="39">
        <v>1.234890196806535</v>
      </c>
      <c r="H15" s="39">
        <v>1.165481814242803</v>
      </c>
      <c r="I15" s="39">
        <v>1.192383849814683</v>
      </c>
      <c r="J15" s="39">
        <v>1.33357282778318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1297232.65</v>
      </c>
      <c r="C17" s="36">
        <f aca="true" t="shared" si="2" ref="C17:J17">C18+C19+C20+C21+C22+C23+C24</f>
        <v>1248992.5899999999</v>
      </c>
      <c r="D17" s="36">
        <f t="shared" si="2"/>
        <v>1432868.79</v>
      </c>
      <c r="E17" s="36">
        <f t="shared" si="2"/>
        <v>852422.2</v>
      </c>
      <c r="F17" s="36">
        <f t="shared" si="2"/>
        <v>910126.01</v>
      </c>
      <c r="G17" s="36">
        <f t="shared" si="2"/>
        <v>1007469.2099999998</v>
      </c>
      <c r="H17" s="36">
        <f t="shared" si="2"/>
        <v>895637.7300000001</v>
      </c>
      <c r="I17" s="36">
        <f t="shared" si="2"/>
        <v>1215575.2599999998</v>
      </c>
      <c r="J17" s="36">
        <f t="shared" si="2"/>
        <v>452407.2</v>
      </c>
      <c r="K17" s="36">
        <f aca="true" t="shared" si="3" ref="K17:K24">SUM(B17:J17)</f>
        <v>9312731.639999999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945108.96</v>
      </c>
      <c r="C18" s="30">
        <f t="shared" si="4"/>
        <v>869990.08</v>
      </c>
      <c r="D18" s="30">
        <f t="shared" si="4"/>
        <v>1213468.71</v>
      </c>
      <c r="E18" s="30">
        <f t="shared" si="4"/>
        <v>554432.52</v>
      </c>
      <c r="F18" s="30">
        <f t="shared" si="4"/>
        <v>729423.73</v>
      </c>
      <c r="G18" s="30">
        <f t="shared" si="4"/>
        <v>799069.97</v>
      </c>
      <c r="H18" s="30">
        <f t="shared" si="4"/>
        <v>748188.3</v>
      </c>
      <c r="I18" s="30">
        <f t="shared" si="4"/>
        <v>980025.8</v>
      </c>
      <c r="J18" s="30">
        <f t="shared" si="4"/>
        <v>331715.69</v>
      </c>
      <c r="K18" s="30">
        <f t="shared" si="3"/>
        <v>7171423.76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317834.7</v>
      </c>
      <c r="C19" s="30">
        <f t="shared" si="5"/>
        <v>344495.63</v>
      </c>
      <c r="D19" s="30">
        <f t="shared" si="5"/>
        <v>193563.26</v>
      </c>
      <c r="E19" s="30">
        <f t="shared" si="5"/>
        <v>273925.2</v>
      </c>
      <c r="F19" s="30">
        <f t="shared" si="5"/>
        <v>157555.82</v>
      </c>
      <c r="G19" s="30">
        <f t="shared" si="5"/>
        <v>187693.7</v>
      </c>
      <c r="H19" s="30">
        <f t="shared" si="5"/>
        <v>123811.56</v>
      </c>
      <c r="I19" s="30">
        <f t="shared" si="5"/>
        <v>188541.14</v>
      </c>
      <c r="J19" s="30">
        <f t="shared" si="5"/>
        <v>110651.34</v>
      </c>
      <c r="K19" s="30">
        <f t="shared" si="3"/>
        <v>1898072.3500000003</v>
      </c>
      <c r="L19"/>
      <c r="M19"/>
      <c r="N19"/>
    </row>
    <row r="20" spans="1:14" ht="16.5" customHeight="1">
      <c r="A20" s="18" t="s">
        <v>28</v>
      </c>
      <c r="B20" s="30">
        <v>32903.05</v>
      </c>
      <c r="C20" s="30">
        <v>31735</v>
      </c>
      <c r="D20" s="30">
        <v>23085.93</v>
      </c>
      <c r="E20" s="30">
        <v>21292.6</v>
      </c>
      <c r="F20" s="30">
        <v>21760.52</v>
      </c>
      <c r="G20" s="30">
        <v>19432.83</v>
      </c>
      <c r="H20" s="30">
        <v>24607.89</v>
      </c>
      <c r="I20" s="30">
        <v>44236.44</v>
      </c>
      <c r="J20" s="30">
        <v>12021.23</v>
      </c>
      <c r="K20" s="30">
        <f t="shared" si="3"/>
        <v>231075.49000000002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-1406.93</v>
      </c>
      <c r="E22" s="30">
        <v>0</v>
      </c>
      <c r="F22" s="30">
        <v>0</v>
      </c>
      <c r="G22" s="30">
        <v>0</v>
      </c>
      <c r="H22" s="30">
        <v>-3741.9</v>
      </c>
      <c r="I22" s="30">
        <v>0</v>
      </c>
      <c r="J22" s="30">
        <v>-3367</v>
      </c>
      <c r="K22" s="30">
        <f t="shared" si="3"/>
        <v>-8515.83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-113.23</v>
      </c>
      <c r="H23" s="30">
        <v>0</v>
      </c>
      <c r="I23" s="30">
        <v>0</v>
      </c>
      <c r="J23" s="30">
        <v>0</v>
      </c>
      <c r="K23" s="30">
        <f t="shared" si="3"/>
        <v>-113.23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-125254.1</v>
      </c>
      <c r="C27" s="30">
        <f t="shared" si="6"/>
        <v>-94712.98000000001</v>
      </c>
      <c r="D27" s="30">
        <f t="shared" si="6"/>
        <v>-127696.41</v>
      </c>
      <c r="E27" s="30">
        <f t="shared" si="6"/>
        <v>-111910.88999999998</v>
      </c>
      <c r="F27" s="30">
        <f t="shared" si="6"/>
        <v>-65269.6</v>
      </c>
      <c r="G27" s="30">
        <f t="shared" si="6"/>
        <v>-93095.75</v>
      </c>
      <c r="H27" s="30">
        <f t="shared" si="6"/>
        <v>-52187.46</v>
      </c>
      <c r="I27" s="30">
        <f t="shared" si="6"/>
        <v>-115348.35</v>
      </c>
      <c r="J27" s="30">
        <f t="shared" si="6"/>
        <v>-29062.949999999997</v>
      </c>
      <c r="K27" s="30">
        <f aca="true" t="shared" si="7" ref="K27:K35">SUM(B27:J27)</f>
        <v>-814538.4899999999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-125254.1</v>
      </c>
      <c r="C28" s="30">
        <f t="shared" si="8"/>
        <v>-94712.98000000001</v>
      </c>
      <c r="D28" s="30">
        <f t="shared" si="8"/>
        <v>-108583.25</v>
      </c>
      <c r="E28" s="30">
        <f t="shared" si="8"/>
        <v>-111910.88999999998</v>
      </c>
      <c r="F28" s="30">
        <f t="shared" si="8"/>
        <v>-65269.6</v>
      </c>
      <c r="G28" s="30">
        <f t="shared" si="8"/>
        <v>-93095.75</v>
      </c>
      <c r="H28" s="30">
        <f t="shared" si="8"/>
        <v>-52187.46</v>
      </c>
      <c r="I28" s="30">
        <f t="shared" si="8"/>
        <v>-115348.35</v>
      </c>
      <c r="J28" s="30">
        <f t="shared" si="8"/>
        <v>-23529.789999999997</v>
      </c>
      <c r="K28" s="30">
        <f t="shared" si="7"/>
        <v>-789892.1699999999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-88853.6</v>
      </c>
      <c r="C29" s="30">
        <f aca="true" t="shared" si="9" ref="C29:J29">-ROUND((C9)*$E$3,2)</f>
        <v>-86966</v>
      </c>
      <c r="D29" s="30">
        <f t="shared" si="9"/>
        <v>-90521.2</v>
      </c>
      <c r="E29" s="30">
        <f t="shared" si="9"/>
        <v>-54089.2</v>
      </c>
      <c r="F29" s="30">
        <f t="shared" si="9"/>
        <v>-65269.6</v>
      </c>
      <c r="G29" s="30">
        <f t="shared" si="9"/>
        <v>-40920</v>
      </c>
      <c r="H29" s="30">
        <f t="shared" si="9"/>
        <v>-37558.4</v>
      </c>
      <c r="I29" s="30">
        <f t="shared" si="9"/>
        <v>-92518.8</v>
      </c>
      <c r="J29" s="30">
        <f t="shared" si="9"/>
        <v>-16486.8</v>
      </c>
      <c r="K29" s="30">
        <f t="shared" si="7"/>
        <v>-573183.6000000001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-3234</v>
      </c>
      <c r="C31" s="30">
        <v>-391.6</v>
      </c>
      <c r="D31" s="30">
        <v>-1447.6</v>
      </c>
      <c r="E31" s="30">
        <v>-1007.6</v>
      </c>
      <c r="F31" s="26">
        <v>0</v>
      </c>
      <c r="G31" s="30">
        <v>-1108.8</v>
      </c>
      <c r="H31" s="30">
        <v>-273.03</v>
      </c>
      <c r="I31" s="30">
        <v>-426.09</v>
      </c>
      <c r="J31" s="30">
        <v>-131.44</v>
      </c>
      <c r="K31" s="30">
        <f t="shared" si="7"/>
        <v>-8020.16</v>
      </c>
      <c r="L31"/>
      <c r="M31"/>
      <c r="N31"/>
    </row>
    <row r="32" spans="1:14" ht="16.5" customHeight="1">
      <c r="A32" s="25" t="s">
        <v>21</v>
      </c>
      <c r="B32" s="30">
        <v>-33166.5</v>
      </c>
      <c r="C32" s="30">
        <v>-7355.38</v>
      </c>
      <c r="D32" s="30">
        <v>-16614.45</v>
      </c>
      <c r="E32" s="30">
        <v>-56814.09</v>
      </c>
      <c r="F32" s="26">
        <v>0</v>
      </c>
      <c r="G32" s="30">
        <v>-51066.95</v>
      </c>
      <c r="H32" s="30">
        <v>-14356.03</v>
      </c>
      <c r="I32" s="30">
        <v>-22403.46</v>
      </c>
      <c r="J32" s="30">
        <v>-6911.55</v>
      </c>
      <c r="K32" s="30">
        <f t="shared" si="7"/>
        <v>-208688.40999999997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1171978.5499999998</v>
      </c>
      <c r="C47" s="27">
        <f aca="true" t="shared" si="11" ref="C47:J47">IF(C17+C27+C48&lt;0,0,C17+C27+C48)</f>
        <v>1154279.6099999999</v>
      </c>
      <c r="D47" s="27">
        <f t="shared" si="11"/>
        <v>1305172.3800000001</v>
      </c>
      <c r="E47" s="27">
        <f t="shared" si="11"/>
        <v>740511.3099999999</v>
      </c>
      <c r="F47" s="27">
        <f t="shared" si="11"/>
        <v>844856.41</v>
      </c>
      <c r="G47" s="27">
        <f t="shared" si="11"/>
        <v>914373.4599999998</v>
      </c>
      <c r="H47" s="27">
        <f t="shared" si="11"/>
        <v>843450.2700000001</v>
      </c>
      <c r="I47" s="27">
        <f t="shared" si="11"/>
        <v>1100226.9099999997</v>
      </c>
      <c r="J47" s="27">
        <f t="shared" si="11"/>
        <v>423344.25</v>
      </c>
      <c r="K47" s="20">
        <f>SUM(B47:J47)</f>
        <v>8498193.15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1171978.55</v>
      </c>
      <c r="C53" s="10">
        <f t="shared" si="13"/>
        <v>1154279.61</v>
      </c>
      <c r="D53" s="10">
        <f t="shared" si="13"/>
        <v>1305172.38</v>
      </c>
      <c r="E53" s="10">
        <f t="shared" si="13"/>
        <v>740511.31</v>
      </c>
      <c r="F53" s="10">
        <f t="shared" si="13"/>
        <v>844856.41</v>
      </c>
      <c r="G53" s="10">
        <f t="shared" si="13"/>
        <v>914373.46</v>
      </c>
      <c r="H53" s="10">
        <f t="shared" si="13"/>
        <v>843450.26</v>
      </c>
      <c r="I53" s="10">
        <f>SUM(I54:I66)</f>
        <v>1100226.92</v>
      </c>
      <c r="J53" s="10">
        <f t="shared" si="13"/>
        <v>423344.25</v>
      </c>
      <c r="K53" s="5">
        <f>SUM(K54:K66)</f>
        <v>8498193.149999999</v>
      </c>
      <c r="L53" s="9"/>
    </row>
    <row r="54" spans="1:11" ht="16.5" customHeight="1">
      <c r="A54" s="7" t="s">
        <v>60</v>
      </c>
      <c r="B54" s="8">
        <v>1023723.26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1023723.26</v>
      </c>
    </row>
    <row r="55" spans="1:11" ht="16.5" customHeight="1">
      <c r="A55" s="7" t="s">
        <v>61</v>
      </c>
      <c r="B55" s="8">
        <v>148255.29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148255.29</v>
      </c>
    </row>
    <row r="56" spans="1:11" ht="16.5" customHeight="1">
      <c r="A56" s="7" t="s">
        <v>4</v>
      </c>
      <c r="B56" s="6">
        <v>0</v>
      </c>
      <c r="C56" s="8">
        <v>1154279.61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1154279.61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1305172.38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1305172.38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740511.31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740511.31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844856.41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844856.41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914373.46</v>
      </c>
      <c r="H60" s="6">
        <v>0</v>
      </c>
      <c r="I60" s="6">
        <v>0</v>
      </c>
      <c r="J60" s="6">
        <v>0</v>
      </c>
      <c r="K60" s="5">
        <f t="shared" si="14"/>
        <v>914373.46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843450.26</v>
      </c>
      <c r="I61" s="6">
        <v>0</v>
      </c>
      <c r="J61" s="6">
        <v>0</v>
      </c>
      <c r="K61" s="5">
        <f t="shared" si="14"/>
        <v>843450.26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390360.51</v>
      </c>
      <c r="J63" s="6">
        <v>0</v>
      </c>
      <c r="K63" s="5">
        <f t="shared" si="14"/>
        <v>390360.51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709866.41</v>
      </c>
      <c r="J64" s="6">
        <v>0</v>
      </c>
      <c r="K64" s="5">
        <f t="shared" si="14"/>
        <v>709866.41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423344.25</v>
      </c>
      <c r="K65" s="5">
        <f t="shared" si="14"/>
        <v>423344.25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2021-09-10T18:08:15Z</dcterms:modified>
  <cp:category/>
  <cp:version/>
  <cp:contentType/>
  <cp:contentStatus/>
</cp:coreProperties>
</file>