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<sst xmlns="http://schemas.openxmlformats.org/spreadsheetml/2006/main" count="81" uniqueCount="78">
  <si>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</si>
  <si>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</si>
  <si>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</si>
  <si>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</si>
  <si>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</si>
  <si>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</si>
  <si>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</si>
  <si>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</si>
  <si>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</si>
  <si>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</si>
  <si>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</si>
  <si>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</si>
  <si>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</si>
  <si>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</si>
  <si>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</si>
  <si>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</si>
  <si>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</si>
  <si>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</si>
  <si>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</si>
  <si>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</si>
  <si>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</si>
  <si>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</si>
  <si>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</si>
  <si>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</si>
  <si>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</si>
  <si>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</si>
  <si>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</si>
  <si>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</si>
  <si>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</si>
  <si>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</si>
  <si>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</si>
  <si>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</si>
  <si>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</si>
  <si>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</si>
  <si>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</si>
  <si>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</si>
  <si>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</si>
  <si>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</si>
  <si>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</si>
  <si>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</si>
  <si>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</si>
  <si>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</si>
  <si>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</si>
  <si>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</si>
  <si>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</si>
  <si>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</si>
  <si>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</si>
  <si>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</si>
  <si>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</si>
  <si>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</si>
  <si>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</si>
  <si>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</si>
  <si>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</si>
  <si>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</si>
  <si>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</si>
  <si>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</si>
  <si>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</si>
  <si>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</si>
  <si>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</si>
  <si>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</si>
  <si>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</si>
  <si>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</si>
  <si>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</si>
  <si>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</si>
  <si>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</si>
  <si>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</si>
  <si>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</si>
  <si>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</si>
  <si>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</si>
  <si>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</si>
  <si>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</si>
  <si>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</si>
  <si>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</si>
  <si>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27/10/21 - VENCIMENTO 04/11/21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</si>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</sst>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349210</v>
      </c>
      <c r="C7" s="9">
        <f t="shared" si="0"/>
        <v>253840</v>
      </c>
      <c r="D7" s="9">
        <f t="shared" si="0"/>
        <v>259910</v>
      </c>
      <c r="E7" s="9">
        <f t="shared" si="0"/>
        <v>58232</v>
      </c>
      <c r="F7" s="9">
        <f t="shared" si="0"/>
        <v>203347</v>
      </c>
      <c r="G7" s="9">
        <f t="shared" si="0"/>
        <v>326815</v>
      </c>
      <c r="H7" s="9">
        <f t="shared" si="0"/>
        <v>43938</v>
      </c>
      <c r="I7" s="9">
        <f t="shared" si="0"/>
        <v>250628</v>
      </c>
      <c r="J7" s="9">
        <f t="shared" si="0"/>
        <v>215988</v>
      </c>
      <c r="K7" s="9">
        <f t="shared" si="0"/>
        <v>319761</v>
      </c>
      <c r="L7" s="9">
        <f t="shared" si="0"/>
        <v>237842</v>
      </c>
      <c r="M7" s="9">
        <f t="shared" si="0"/>
        <v>114658</v>
      </c>
      <c r="N7" s="9">
        <f t="shared" si="0"/>
        <v>72928</v>
      </c>
      <c r="O7" s="9">
        <f t="shared" si="0"/>
        <v>2707097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14891</v>
      </c>
      <c r="C8" s="11">
        <f t="shared" si="1"/>
        <v>15400</v>
      </c>
      <c r="D8" s="11">
        <f t="shared" si="1"/>
        <v>10491</v>
      </c>
      <c r="E8" s="11">
        <f t="shared" si="1"/>
        <v>2094</v>
      </c>
      <c r="F8" s="11">
        <f t="shared" si="1"/>
        <v>8156</v>
      </c>
      <c r="G8" s="11">
        <f t="shared" si="1"/>
        <v>11936</v>
      </c>
      <c r="H8" s="11">
        <f t="shared" si="1"/>
        <v>2276</v>
      </c>
      <c r="I8" s="11">
        <f t="shared" si="1"/>
        <v>14881</v>
      </c>
      <c r="J8" s="11">
        <f t="shared" si="1"/>
        <v>10663</v>
      </c>
      <c r="K8" s="11">
        <f t="shared" si="1"/>
        <v>8869</v>
      </c>
      <c r="L8" s="11">
        <f t="shared" si="1"/>
        <v>7301</v>
      </c>
      <c r="M8" s="11">
        <f t="shared" si="1"/>
        <v>4570</v>
      </c>
      <c r="N8" s="11">
        <f t="shared" si="1"/>
        <v>3991</v>
      </c>
      <c r="O8" s="11">
        <f t="shared" si="1"/>
        <v>115519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14891</v>
      </c>
      <c r="C9" s="11">
        <v>15400</v>
      </c>
      <c r="D9" s="11">
        <v>10491</v>
      </c>
      <c r="E9" s="11">
        <v>2094</v>
      </c>
      <c r="F9" s="11">
        <v>8156</v>
      </c>
      <c r="G9" s="11">
        <v>11936</v>
      </c>
      <c r="H9" s="11">
        <v>2276</v>
      </c>
      <c r="I9" s="11">
        <v>14878</v>
      </c>
      <c r="J9" s="11">
        <v>10663</v>
      </c>
      <c r="K9" s="11">
        <v>8856</v>
      </c>
      <c r="L9" s="11">
        <v>7301</v>
      </c>
      <c r="M9" s="11">
        <v>4566</v>
      </c>
      <c r="N9" s="11">
        <v>3991</v>
      </c>
      <c r="O9" s="11">
        <f>SUM(B9:N9)</f>
        <v>115499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13</v>
      </c>
      <c r="L10" s="13">
        <v>0</v>
      </c>
      <c r="M10" s="13">
        <v>4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334319</v>
      </c>
      <c r="C11" s="13">
        <v>238440</v>
      </c>
      <c r="D11" s="13">
        <v>249419</v>
      </c>
      <c r="E11" s="13">
        <v>56138</v>
      </c>
      <c r="F11" s="13">
        <v>195191</v>
      </c>
      <c r="G11" s="13">
        <v>314879</v>
      </c>
      <c r="H11" s="13">
        <v>41662</v>
      </c>
      <c r="I11" s="13">
        <v>235747</v>
      </c>
      <c r="J11" s="13">
        <v>205325</v>
      </c>
      <c r="K11" s="13">
        <v>310892</v>
      </c>
      <c r="L11" s="13">
        <v>230541</v>
      </c>
      <c r="M11" s="13">
        <v>110088</v>
      </c>
      <c r="N11" s="13">
        <v>68937</v>
      </c>
      <c r="O11" s="11">
        <f>SUM(B11:N11)</f>
        <v>2591578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1.348376893418761</v>
      </c>
      <c r="C15" s="19">
        <v>1.363084525421375</v>
      </c>
      <c r="D15" s="19">
        <v>1.313529948055347</v>
      </c>
      <c r="E15" s="19">
        <v>1.020932609121857</v>
      </c>
      <c r="F15" s="19">
        <v>1.472222400988399</v>
      </c>
      <c r="G15" s="19">
        <v>1.622435248825818</v>
      </c>
      <c r="H15" s="19">
        <v>1.843359452376952</v>
      </c>
      <c r="I15" s="19">
        <v>1.358792304641408</v>
      </c>
      <c r="J15" s="19">
        <v>1.379497244037347</v>
      </c>
      <c r="K15" s="19">
        <v>1.255980042975403</v>
      </c>
      <c r="L15" s="19">
        <v>1.36862050645394</v>
      </c>
      <c r="M15" s="19">
        <v>1.371087729994841</v>
      </c>
      <c r="N15" s="19">
        <v>1.255102243192472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1143994.6</v>
      </c>
      <c r="C17" s="24">
        <f aca="true" t="shared" si="2" ref="C17:N17">C18+C19+C20+C21+C22+C23+C24+C25</f>
        <v>849462.94</v>
      </c>
      <c r="D17" s="24">
        <f t="shared" si="2"/>
        <v>731437.6499999999</v>
      </c>
      <c r="E17" s="24">
        <f t="shared" si="2"/>
        <v>221060.12000000002</v>
      </c>
      <c r="F17" s="24">
        <f t="shared" si="2"/>
        <v>746752.73</v>
      </c>
      <c r="G17" s="24">
        <f t="shared" si="2"/>
        <v>1090687.66</v>
      </c>
      <c r="H17" s="24">
        <f t="shared" si="2"/>
        <v>219561.32</v>
      </c>
      <c r="I17" s="24">
        <f t="shared" si="2"/>
        <v>838465.4099999999</v>
      </c>
      <c r="J17" s="24">
        <f t="shared" si="2"/>
        <v>731664.46</v>
      </c>
      <c r="K17" s="24">
        <f t="shared" si="2"/>
        <v>943802.6500000001</v>
      </c>
      <c r="L17" s="24">
        <f t="shared" si="2"/>
        <v>875838.5499999999</v>
      </c>
      <c r="M17" s="24">
        <f t="shared" si="2"/>
        <v>489064.17</v>
      </c>
      <c r="N17" s="24">
        <f t="shared" si="2"/>
        <v>253003.90000000002</v>
      </c>
      <c r="O17" s="24">
        <f>O18+O19+O20+O21+O22+O23+O24+O25</f>
        <v>9134796.16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777935.12</v>
      </c>
      <c r="C18" s="30">
        <f t="shared" si="3"/>
        <v>584161.99</v>
      </c>
      <c r="D18" s="30">
        <f t="shared" si="3"/>
        <v>524550.36</v>
      </c>
      <c r="E18" s="30">
        <f t="shared" si="3"/>
        <v>200772.29</v>
      </c>
      <c r="F18" s="30">
        <f t="shared" si="3"/>
        <v>475689.64</v>
      </c>
      <c r="G18" s="30">
        <f t="shared" si="3"/>
        <v>629020.83</v>
      </c>
      <c r="H18" s="30">
        <f t="shared" si="3"/>
        <v>113544.58</v>
      </c>
      <c r="I18" s="30">
        <f t="shared" si="3"/>
        <v>572710.04</v>
      </c>
      <c r="J18" s="30">
        <f t="shared" si="3"/>
        <v>496405.22</v>
      </c>
      <c r="K18" s="30">
        <f t="shared" si="3"/>
        <v>694680.77</v>
      </c>
      <c r="L18" s="30">
        <f t="shared" si="3"/>
        <v>588325.97</v>
      </c>
      <c r="M18" s="30">
        <f t="shared" si="3"/>
        <v>327279.8</v>
      </c>
      <c r="N18" s="30">
        <f t="shared" si="3"/>
        <v>188030.26</v>
      </c>
      <c r="O18" s="30">
        <f aca="true" t="shared" si="4" ref="O18:O25">SUM(B18:N18)</f>
        <v>6173106.869999999</v>
      </c>
    </row>
    <row r="19" spans="1:23" ht="18.75" customHeight="1">
      <c r="A19" s="26" t="s">
        <v>35</v>
      </c>
      <c r="B19" s="30">
        <f>IF(B15&lt;&gt;0,ROUND((B15-1)*B18,2),0)</f>
        <v>271014.62</v>
      </c>
      <c r="C19" s="30">
        <f aca="true" t="shared" si="5" ref="C19:N19">IF(C15&lt;&gt;0,ROUND((C15-1)*C18,2),0)</f>
        <v>212100.18</v>
      </c>
      <c r="D19" s="30">
        <f t="shared" si="5"/>
        <v>164462.25</v>
      </c>
      <c r="E19" s="30">
        <f t="shared" si="5"/>
        <v>4202.69</v>
      </c>
      <c r="F19" s="30">
        <f t="shared" si="5"/>
        <v>224631.3</v>
      </c>
      <c r="G19" s="30">
        <f t="shared" si="5"/>
        <v>391524.74</v>
      </c>
      <c r="H19" s="30">
        <f t="shared" si="5"/>
        <v>95758.89</v>
      </c>
      <c r="I19" s="30">
        <f t="shared" si="5"/>
        <v>205483.96</v>
      </c>
      <c r="J19" s="30">
        <f t="shared" si="5"/>
        <v>188384.41</v>
      </c>
      <c r="K19" s="30">
        <f t="shared" si="5"/>
        <v>177824.41</v>
      </c>
      <c r="L19" s="30">
        <f t="shared" si="5"/>
        <v>216869.02</v>
      </c>
      <c r="M19" s="30">
        <f t="shared" si="5"/>
        <v>121449.52</v>
      </c>
      <c r="N19" s="30">
        <f t="shared" si="5"/>
        <v>47966.94</v>
      </c>
      <c r="O19" s="30">
        <f t="shared" si="4"/>
        <v>2321672.9299999997</v>
      </c>
      <c r="W19" s="62"/>
    </row>
    <row r="20" spans="1:15" ht="18.75" customHeight="1">
      <c r="A20" s="26" t="s">
        <v>36</v>
      </c>
      <c r="B20" s="30">
        <v>42650.35</v>
      </c>
      <c r="C20" s="30">
        <v>30416.31</v>
      </c>
      <c r="D20" s="30">
        <v>19137.82</v>
      </c>
      <c r="E20" s="30">
        <v>7419.12</v>
      </c>
      <c r="F20" s="30">
        <v>22367.91</v>
      </c>
      <c r="G20" s="30">
        <v>33799.25</v>
      </c>
      <c r="H20" s="30">
        <v>3548.49</v>
      </c>
      <c r="I20" s="30">
        <v>23973.45</v>
      </c>
      <c r="J20" s="30">
        <v>24856.84</v>
      </c>
      <c r="K20" s="30">
        <v>36043.51</v>
      </c>
      <c r="L20" s="30">
        <v>35180.19</v>
      </c>
      <c r="M20" s="30">
        <v>14804.24</v>
      </c>
      <c r="N20" s="30">
        <v>8592.26</v>
      </c>
      <c r="O20" s="30">
        <f t="shared" si="4"/>
        <v>302789.74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-70142.3</v>
      </c>
      <c r="C27" s="30">
        <f>+C28+C30+C43+C44+C47-C48</f>
        <v>-71263.69</v>
      </c>
      <c r="D27" s="30">
        <f t="shared" si="6"/>
        <v>-52670.560000000005</v>
      </c>
      <c r="E27" s="30">
        <f t="shared" si="6"/>
        <v>-10118.810000000001</v>
      </c>
      <c r="F27" s="30">
        <f t="shared" si="6"/>
        <v>-38942.81</v>
      </c>
      <c r="G27" s="30">
        <f t="shared" si="6"/>
        <v>-56980.55</v>
      </c>
      <c r="H27" s="30">
        <f t="shared" si="6"/>
        <v>-33220.82</v>
      </c>
      <c r="I27" s="30">
        <f t="shared" si="6"/>
        <v>-68860.4</v>
      </c>
      <c r="J27" s="30">
        <f t="shared" si="6"/>
        <v>-49920.36</v>
      </c>
      <c r="K27" s="30">
        <f t="shared" si="6"/>
        <v>-42810.880000000005</v>
      </c>
      <c r="L27" s="30">
        <f t="shared" si="6"/>
        <v>-35681.340000000004</v>
      </c>
      <c r="M27" s="30">
        <f t="shared" si="6"/>
        <v>-22049.910000000003</v>
      </c>
      <c r="N27" s="30">
        <f t="shared" si="6"/>
        <v>-18614.710000000003</v>
      </c>
      <c r="O27" s="30">
        <f t="shared" si="6"/>
        <v>-571277.1400000001</v>
      </c>
    </row>
    <row r="28" spans="1:15" ht="18.75" customHeight="1">
      <c r="A28" s="26" t="s">
        <v>40</v>
      </c>
      <c r="B28" s="31">
        <f>+B29</f>
        <v>-65520.4</v>
      </c>
      <c r="C28" s="31">
        <f>+C29</f>
        <v>-67760</v>
      </c>
      <c r="D28" s="31">
        <f aca="true" t="shared" si="7" ref="D28:O28">+D29</f>
        <v>-46160.4</v>
      </c>
      <c r="E28" s="31">
        <f t="shared" si="7"/>
        <v>-9213.6</v>
      </c>
      <c r="F28" s="31">
        <f t="shared" si="7"/>
        <v>-35886.4</v>
      </c>
      <c r="G28" s="31">
        <f t="shared" si="7"/>
        <v>-52518.4</v>
      </c>
      <c r="H28" s="31">
        <f t="shared" si="7"/>
        <v>-10014.4</v>
      </c>
      <c r="I28" s="31">
        <f t="shared" si="7"/>
        <v>-65463.2</v>
      </c>
      <c r="J28" s="31">
        <f t="shared" si="7"/>
        <v>-46917.2</v>
      </c>
      <c r="K28" s="31">
        <f t="shared" si="7"/>
        <v>-38966.4</v>
      </c>
      <c r="L28" s="31">
        <f t="shared" si="7"/>
        <v>-32124.4</v>
      </c>
      <c r="M28" s="31">
        <f t="shared" si="7"/>
        <v>-20090.4</v>
      </c>
      <c r="N28" s="31">
        <f t="shared" si="7"/>
        <v>-17560.4</v>
      </c>
      <c r="O28" s="31">
        <f t="shared" si="7"/>
        <v>-508195.60000000015</v>
      </c>
    </row>
    <row r="29" spans="1:26" ht="18.75" customHeight="1">
      <c r="A29" s="27" t="s">
        <v>41</v>
      </c>
      <c r="B29" s="16">
        <f>ROUND((-B9)*$G$3,2)</f>
        <v>-65520.4</v>
      </c>
      <c r="C29" s="16">
        <f aca="true" t="shared" si="8" ref="C29:N29">ROUND((-C9)*$G$3,2)</f>
        <v>-67760</v>
      </c>
      <c r="D29" s="16">
        <f t="shared" si="8"/>
        <v>-46160.4</v>
      </c>
      <c r="E29" s="16">
        <f t="shared" si="8"/>
        <v>-9213.6</v>
      </c>
      <c r="F29" s="16">
        <f t="shared" si="8"/>
        <v>-35886.4</v>
      </c>
      <c r="G29" s="16">
        <f t="shared" si="8"/>
        <v>-52518.4</v>
      </c>
      <c r="H29" s="16">
        <f t="shared" si="8"/>
        <v>-10014.4</v>
      </c>
      <c r="I29" s="16">
        <f t="shared" si="8"/>
        <v>-65463.2</v>
      </c>
      <c r="J29" s="16">
        <f t="shared" si="8"/>
        <v>-46917.2</v>
      </c>
      <c r="K29" s="16">
        <f t="shared" si="8"/>
        <v>-38966.4</v>
      </c>
      <c r="L29" s="16">
        <f t="shared" si="8"/>
        <v>-32124.4</v>
      </c>
      <c r="M29" s="16">
        <f t="shared" si="8"/>
        <v>-20090.4</v>
      </c>
      <c r="N29" s="16">
        <f t="shared" si="8"/>
        <v>-17560.4</v>
      </c>
      <c r="O29" s="32">
        <f aca="true" t="shared" si="9" ref="O29:O48">SUM(B29:N29)</f>
        <v>-508195.60000000015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-4621.900000000001</v>
      </c>
      <c r="C30" s="31">
        <f aca="true" t="shared" si="10" ref="C30:O30">SUM(C31:C41)</f>
        <v>-3503.6900000000005</v>
      </c>
      <c r="D30" s="31">
        <f t="shared" si="10"/>
        <v>-2981.8599999999997</v>
      </c>
      <c r="E30" s="31">
        <f t="shared" si="10"/>
        <v>-905.21</v>
      </c>
      <c r="F30" s="31">
        <f t="shared" si="10"/>
        <v>-3056.41</v>
      </c>
      <c r="G30" s="31">
        <f t="shared" si="10"/>
        <v>-4462.15</v>
      </c>
      <c r="H30" s="31">
        <f t="shared" si="10"/>
        <v>-22143.95</v>
      </c>
      <c r="I30" s="31">
        <f t="shared" si="10"/>
        <v>-3397.2</v>
      </c>
      <c r="J30" s="31">
        <f t="shared" si="10"/>
        <v>-3003.16</v>
      </c>
      <c r="K30" s="31">
        <f t="shared" si="10"/>
        <v>-3844.4799999999996</v>
      </c>
      <c r="L30" s="31">
        <f t="shared" si="10"/>
        <v>-3556.9399999999996</v>
      </c>
      <c r="M30" s="31">
        <f t="shared" si="10"/>
        <v>-1959.5100000000002</v>
      </c>
      <c r="N30" s="31">
        <f t="shared" si="10"/>
        <v>-1054.31</v>
      </c>
      <c r="O30" s="31">
        <f t="shared" si="10"/>
        <v>-58490.76999999999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-5629.05</v>
      </c>
      <c r="C39" s="33">
        <v>-4267.18</v>
      </c>
      <c r="D39" s="33">
        <v>-3631.64</v>
      </c>
      <c r="E39" s="33">
        <v>-1102.46</v>
      </c>
      <c r="F39" s="33">
        <v>-3722.43</v>
      </c>
      <c r="G39" s="33">
        <v>-5434.49</v>
      </c>
      <c r="H39" s="33">
        <v>-1089.49</v>
      </c>
      <c r="I39" s="33">
        <v>-4137.48</v>
      </c>
      <c r="J39" s="33">
        <v>-3657.58</v>
      </c>
      <c r="K39" s="33">
        <v>-4682.23</v>
      </c>
      <c r="L39" s="33">
        <v>-4332.03</v>
      </c>
      <c r="M39" s="33">
        <v>-2386.51</v>
      </c>
      <c r="N39" s="33">
        <v>-1284.06</v>
      </c>
      <c r="O39" s="33">
        <f t="shared" si="9"/>
        <v>-45356.63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-21249.39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-21249.39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1007.15</v>
      </c>
      <c r="C41" s="33">
        <v>763.49</v>
      </c>
      <c r="D41" s="33">
        <v>649.78</v>
      </c>
      <c r="E41" s="33">
        <v>197.25</v>
      </c>
      <c r="F41" s="33">
        <v>666.02</v>
      </c>
      <c r="G41" s="33">
        <v>972.34</v>
      </c>
      <c r="H41" s="33">
        <v>194.93</v>
      </c>
      <c r="I41" s="33">
        <v>740.28</v>
      </c>
      <c r="J41" s="33">
        <v>654.42</v>
      </c>
      <c r="K41" s="33">
        <v>837.75</v>
      </c>
      <c r="L41" s="33">
        <v>775.09</v>
      </c>
      <c r="M41" s="33">
        <v>427</v>
      </c>
      <c r="N41" s="33">
        <v>229.75</v>
      </c>
      <c r="O41" s="33">
        <f>SUM(B41:N41)</f>
        <v>8115.25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-3528.3</v>
      </c>
      <c r="E43" s="35">
        <v>0</v>
      </c>
      <c r="F43" s="35">
        <v>0</v>
      </c>
      <c r="G43" s="35">
        <v>0</v>
      </c>
      <c r="H43" s="35">
        <v>-1062.47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-4590.77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1073852.3</v>
      </c>
      <c r="C46" s="36">
        <f t="shared" si="11"/>
        <v>778199.25</v>
      </c>
      <c r="D46" s="36">
        <f t="shared" si="11"/>
        <v>678767.0899999999</v>
      </c>
      <c r="E46" s="36">
        <f t="shared" si="11"/>
        <v>210941.31000000003</v>
      </c>
      <c r="F46" s="36">
        <f t="shared" si="11"/>
        <v>707809.9199999999</v>
      </c>
      <c r="G46" s="36">
        <f t="shared" si="11"/>
        <v>1033707.1099999999</v>
      </c>
      <c r="H46" s="36">
        <f t="shared" si="11"/>
        <v>186340.5</v>
      </c>
      <c r="I46" s="36">
        <f t="shared" si="11"/>
        <v>769605.0099999999</v>
      </c>
      <c r="J46" s="36">
        <f t="shared" si="11"/>
        <v>681744.1</v>
      </c>
      <c r="K46" s="36">
        <f t="shared" si="11"/>
        <v>900991.7700000001</v>
      </c>
      <c r="L46" s="36">
        <f t="shared" si="11"/>
        <v>840157.21</v>
      </c>
      <c r="M46" s="36">
        <f t="shared" si="11"/>
        <v>467014.26</v>
      </c>
      <c r="N46" s="36">
        <f t="shared" si="11"/>
        <v>234389.19000000003</v>
      </c>
      <c r="O46" s="36">
        <f>SUM(B46:N46)</f>
        <v>8563519.02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1073852.3</v>
      </c>
      <c r="C52" s="51">
        <f t="shared" si="12"/>
        <v>778199.25</v>
      </c>
      <c r="D52" s="51">
        <f t="shared" si="12"/>
        <v>678767.09</v>
      </c>
      <c r="E52" s="51">
        <f t="shared" si="12"/>
        <v>210941.31</v>
      </c>
      <c r="F52" s="51">
        <f t="shared" si="12"/>
        <v>707809.92</v>
      </c>
      <c r="G52" s="51">
        <f t="shared" si="12"/>
        <v>1033707.11</v>
      </c>
      <c r="H52" s="51">
        <f t="shared" si="12"/>
        <v>186340.5</v>
      </c>
      <c r="I52" s="51">
        <f t="shared" si="12"/>
        <v>769605</v>
      </c>
      <c r="J52" s="51">
        <f t="shared" si="12"/>
        <v>681744.1</v>
      </c>
      <c r="K52" s="51">
        <f t="shared" si="12"/>
        <v>900991.78</v>
      </c>
      <c r="L52" s="51">
        <f t="shared" si="12"/>
        <v>840157.21</v>
      </c>
      <c r="M52" s="51">
        <f t="shared" si="12"/>
        <v>467014.25</v>
      </c>
      <c r="N52" s="51">
        <f t="shared" si="12"/>
        <v>234389.19</v>
      </c>
      <c r="O52" s="36">
        <f t="shared" si="12"/>
        <v>8563519.01</v>
      </c>
      <c r="Q52"/>
    </row>
    <row r="53" spans="1:18" ht="18.75" customHeight="1">
      <c r="A53" s="26" t="s">
        <v>57</v>
      </c>
      <c r="B53" s="51">
        <v>888329.59</v>
      </c>
      <c r="C53" s="51">
        <v>569722.51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1458052.1</v>
      </c>
      <c r="P53"/>
      <c r="Q53"/>
      <c r="R53" s="43"/>
    </row>
    <row r="54" spans="1:16" ht="18.75" customHeight="1">
      <c r="A54" s="26" t="s">
        <v>58</v>
      </c>
      <c r="B54" s="51">
        <v>185522.71</v>
      </c>
      <c r="C54" s="51">
        <v>208476.74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393999.44999999995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678767.09</v>
      </c>
      <c r="E55" s="52">
        <v>0</v>
      </c>
      <c r="F55" s="52">
        <v>0</v>
      </c>
      <c r="G55" s="52">
        <v>0</v>
      </c>
      <c r="H55" s="51">
        <v>186340.5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865107.59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210941.31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210941.31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707809.92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707809.92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1033707.11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1033707.11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769605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769605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681744.1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681744.1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900991.78</v>
      </c>
      <c r="L61" s="31">
        <v>840157.21</v>
      </c>
      <c r="M61" s="52">
        <v>0</v>
      </c>
      <c r="N61" s="52">
        <v>0</v>
      </c>
      <c r="O61" s="36">
        <f t="shared" si="13"/>
        <v>1741148.99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467014.25</v>
      </c>
      <c r="N62" s="52">
        <v>0</v>
      </c>
      <c r="O62" s="36">
        <f t="shared" si="13"/>
        <v>467014.25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234389.19</v>
      </c>
      <c r="O63" s="55">
        <f t="shared" si="13"/>
        <v>234389.19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2021-11-04T01:44:25Z</dcterms:modified>
  <cp:category/>
  <cp:version/>
  <cp:contentType/>
  <cp:contentStatus/>
</cp:coreProperties>
</file>