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<sst xmlns="http://schemas.openxmlformats.org/spreadsheetml/2006/main" count="81" uniqueCount="78">
  <si>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</si>
  <si>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</si>
  <si>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</si>
  <si>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</si>
  <si>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</si>
  <si>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</si>
  <si>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</si>
  <si>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</si>
  <si>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</si>
  <si>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</si>
  <si>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</si>
  <si>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</si>
  <si>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</si>
  <si>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</si>
  <si>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</si>
  <si>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</si>
  <si>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</si>
  <si>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</si>
  <si>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</si>
  <si>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</si>
  <si>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</si>
  <si>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</si>
  <si>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</si>
  <si>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</si>
  <si>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</si>
  <si>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</si>
  <si>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</si>
  <si>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</si>
  <si>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</si>
  <si>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</si>
  <si>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</si>
  <si>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</si>
  <si>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</si>
  <si>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</si>
  <si>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</si>
  <si>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</si>
  <si>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</si>
  <si>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</si>
  <si>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</si>
  <si>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</si>
  <si>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</si>
  <si>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</si>
  <si>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</si>
  <si>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</si>
  <si>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</si>
  <si>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</si>
  <si>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</si>
  <si>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</si>
  <si>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</si>
  <si>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</si>
  <si>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</si>
  <si>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</si>
  <si>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</si>
  <si>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</si>
  <si>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</si>
  <si>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</si>
  <si>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</si>
  <si>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</si>
  <si>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</si>
  <si>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</si>
  <si>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</si>
  <si>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</si>
  <si>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</si>
  <si>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</si>
  <si>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</si>
  <si>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</si>
  <si>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</si>
  <si>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</si>
  <si>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</si>
  <si>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</si>
  <si>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</si>
  <si>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</si>
  <si>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</si>
  <si>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26/10/21 - VENCIMENTO 03/11/21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</si>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</sst>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347569</v>
      </c>
      <c r="C7" s="9">
        <f t="shared" si="0"/>
        <v>250509</v>
      </c>
      <c r="D7" s="9">
        <f t="shared" si="0"/>
        <v>260128</v>
      </c>
      <c r="E7" s="9">
        <f t="shared" si="0"/>
        <v>58106</v>
      </c>
      <c r="F7" s="9">
        <f t="shared" si="0"/>
        <v>175613</v>
      </c>
      <c r="G7" s="9">
        <f t="shared" si="0"/>
        <v>319138</v>
      </c>
      <c r="H7" s="9">
        <f t="shared" si="0"/>
        <v>43088</v>
      </c>
      <c r="I7" s="9">
        <f t="shared" si="0"/>
        <v>229850</v>
      </c>
      <c r="J7" s="9">
        <f t="shared" si="0"/>
        <v>216338</v>
      </c>
      <c r="K7" s="9">
        <f t="shared" si="0"/>
        <v>311334</v>
      </c>
      <c r="L7" s="9">
        <f t="shared" si="0"/>
        <v>227950</v>
      </c>
      <c r="M7" s="9">
        <f t="shared" si="0"/>
        <v>116314</v>
      </c>
      <c r="N7" s="9">
        <f t="shared" si="0"/>
        <v>72830</v>
      </c>
      <c r="O7" s="9">
        <f t="shared" si="0"/>
        <v>2628767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14593</v>
      </c>
      <c r="C8" s="11">
        <f t="shared" si="1"/>
        <v>15163</v>
      </c>
      <c r="D8" s="11">
        <f t="shared" si="1"/>
        <v>10512</v>
      </c>
      <c r="E8" s="11">
        <f t="shared" si="1"/>
        <v>2111</v>
      </c>
      <c r="F8" s="11">
        <f t="shared" si="1"/>
        <v>7032</v>
      </c>
      <c r="G8" s="11">
        <f t="shared" si="1"/>
        <v>11946</v>
      </c>
      <c r="H8" s="11">
        <f t="shared" si="1"/>
        <v>2311</v>
      </c>
      <c r="I8" s="11">
        <f t="shared" si="1"/>
        <v>13624</v>
      </c>
      <c r="J8" s="11">
        <f t="shared" si="1"/>
        <v>11069</v>
      </c>
      <c r="K8" s="11">
        <f t="shared" si="1"/>
        <v>8751</v>
      </c>
      <c r="L8" s="11">
        <f t="shared" si="1"/>
        <v>7094</v>
      </c>
      <c r="M8" s="11">
        <f t="shared" si="1"/>
        <v>4549</v>
      </c>
      <c r="N8" s="11">
        <f t="shared" si="1"/>
        <v>4058</v>
      </c>
      <c r="O8" s="11">
        <f t="shared" si="1"/>
        <v>112813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14593</v>
      </c>
      <c r="C9" s="11">
        <v>15163</v>
      </c>
      <c r="D9" s="11">
        <v>10512</v>
      </c>
      <c r="E9" s="11">
        <v>2111</v>
      </c>
      <c r="F9" s="11">
        <v>7032</v>
      </c>
      <c r="G9" s="11">
        <v>11946</v>
      </c>
      <c r="H9" s="11">
        <v>2311</v>
      </c>
      <c r="I9" s="11">
        <v>13624</v>
      </c>
      <c r="J9" s="11">
        <v>11069</v>
      </c>
      <c r="K9" s="11">
        <v>8742</v>
      </c>
      <c r="L9" s="11">
        <v>7094</v>
      </c>
      <c r="M9" s="11">
        <v>4543</v>
      </c>
      <c r="N9" s="11">
        <v>4058</v>
      </c>
      <c r="O9" s="11">
        <f>SUM(B9:N9)</f>
        <v>112798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6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332976</v>
      </c>
      <c r="C11" s="13">
        <v>235346</v>
      </c>
      <c r="D11" s="13">
        <v>249616</v>
      </c>
      <c r="E11" s="13">
        <v>55995</v>
      </c>
      <c r="F11" s="13">
        <v>168581</v>
      </c>
      <c r="G11" s="13">
        <v>307192</v>
      </c>
      <c r="H11" s="13">
        <v>40777</v>
      </c>
      <c r="I11" s="13">
        <v>216226</v>
      </c>
      <c r="J11" s="13">
        <v>205269</v>
      </c>
      <c r="K11" s="13">
        <v>302583</v>
      </c>
      <c r="L11" s="13">
        <v>220856</v>
      </c>
      <c r="M11" s="13">
        <v>111765</v>
      </c>
      <c r="N11" s="13">
        <v>68772</v>
      </c>
      <c r="O11" s="11">
        <f>SUM(B11:N11)</f>
        <v>2515954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1.351405155254487</v>
      </c>
      <c r="C15" s="19">
        <v>1.378196687578936</v>
      </c>
      <c r="D15" s="19">
        <v>1.322088866710617</v>
      </c>
      <c r="E15" s="19">
        <v>1.006430801587863</v>
      </c>
      <c r="F15" s="19">
        <v>1.636076798432905</v>
      </c>
      <c r="G15" s="19">
        <v>1.652330796817883</v>
      </c>
      <c r="H15" s="19">
        <v>1.790760093357826</v>
      </c>
      <c r="I15" s="19">
        <v>1.447472738432598</v>
      </c>
      <c r="J15" s="19">
        <v>1.371277725671675</v>
      </c>
      <c r="K15" s="19">
        <v>1.274378255700237</v>
      </c>
      <c r="L15" s="19">
        <v>1.40845511173967</v>
      </c>
      <c r="M15" s="19">
        <v>1.344848194681916</v>
      </c>
      <c r="N15" s="19">
        <v>1.256466662456159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1141339.28</v>
      </c>
      <c r="C17" s="24">
        <f aca="true" t="shared" si="2" ref="C17:N17">C18+C19+C20+C21+C22+C23+C24+C25</f>
        <v>847289.96</v>
      </c>
      <c r="D17" s="24">
        <f t="shared" si="2"/>
        <v>736579.72</v>
      </c>
      <c r="E17" s="24">
        <f t="shared" si="2"/>
        <v>217523.6</v>
      </c>
      <c r="F17" s="24">
        <f t="shared" si="2"/>
        <v>718449.52</v>
      </c>
      <c r="G17" s="24">
        <f t="shared" si="2"/>
        <v>1085313.4300000002</v>
      </c>
      <c r="H17" s="24">
        <f t="shared" si="2"/>
        <v>209661.81000000003</v>
      </c>
      <c r="I17" s="24">
        <f t="shared" si="2"/>
        <v>819653.57</v>
      </c>
      <c r="J17" s="24">
        <f t="shared" si="2"/>
        <v>728195.62</v>
      </c>
      <c r="K17" s="24">
        <f t="shared" si="2"/>
        <v>932463.3</v>
      </c>
      <c r="L17" s="24">
        <f t="shared" si="2"/>
        <v>864258.72</v>
      </c>
      <c r="M17" s="24">
        <f t="shared" si="2"/>
        <v>487022.18999999994</v>
      </c>
      <c r="N17" s="24">
        <f t="shared" si="2"/>
        <v>252981.08000000002</v>
      </c>
      <c r="O17" s="24">
        <f>O18+O19+O20+O21+O22+O23+O24+O25</f>
        <v>9040731.8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774279.46</v>
      </c>
      <c r="C18" s="30">
        <f t="shared" si="3"/>
        <v>576496.36</v>
      </c>
      <c r="D18" s="30">
        <f t="shared" si="3"/>
        <v>524990.33</v>
      </c>
      <c r="E18" s="30">
        <f t="shared" si="3"/>
        <v>200337.87</v>
      </c>
      <c r="F18" s="30">
        <f t="shared" si="3"/>
        <v>410811.49</v>
      </c>
      <c r="G18" s="30">
        <f t="shared" si="3"/>
        <v>614244.91</v>
      </c>
      <c r="H18" s="30">
        <f t="shared" si="3"/>
        <v>111348.01</v>
      </c>
      <c r="I18" s="30">
        <f t="shared" si="3"/>
        <v>525230.24</v>
      </c>
      <c r="J18" s="30">
        <f t="shared" si="3"/>
        <v>497209.63</v>
      </c>
      <c r="K18" s="30">
        <f t="shared" si="3"/>
        <v>676373.12</v>
      </c>
      <c r="L18" s="30">
        <f t="shared" si="3"/>
        <v>563857.12</v>
      </c>
      <c r="M18" s="30">
        <f t="shared" si="3"/>
        <v>332006.68</v>
      </c>
      <c r="N18" s="30">
        <f t="shared" si="3"/>
        <v>187777.59</v>
      </c>
      <c r="O18" s="30">
        <f aca="true" t="shared" si="4" ref="O18:O25">SUM(B18:N18)</f>
        <v>5994962.81</v>
      </c>
    </row>
    <row r="19" spans="1:23" ht="18.75" customHeight="1">
      <c r="A19" s="26" t="s">
        <v>35</v>
      </c>
      <c r="B19" s="30">
        <f>IF(B15&lt;&gt;0,ROUND((B15-1)*B18,2),0)</f>
        <v>272085.79</v>
      </c>
      <c r="C19" s="30">
        <f aca="true" t="shared" si="5" ref="C19:N19">IF(C15&lt;&gt;0,ROUND((C15-1)*C18,2),0)</f>
        <v>218029.01</v>
      </c>
      <c r="D19" s="30">
        <f t="shared" si="5"/>
        <v>169093.54</v>
      </c>
      <c r="E19" s="30">
        <f t="shared" si="5"/>
        <v>1288.33</v>
      </c>
      <c r="F19" s="30">
        <f t="shared" si="5"/>
        <v>261307.66</v>
      </c>
      <c r="G19" s="30">
        <f t="shared" si="5"/>
        <v>400690.87</v>
      </c>
      <c r="H19" s="30">
        <f t="shared" si="5"/>
        <v>88049.56</v>
      </c>
      <c r="I19" s="30">
        <f t="shared" si="5"/>
        <v>235026.21</v>
      </c>
      <c r="J19" s="30">
        <f t="shared" si="5"/>
        <v>184602.86</v>
      </c>
      <c r="K19" s="30">
        <f t="shared" si="5"/>
        <v>185582.08</v>
      </c>
      <c r="L19" s="30">
        <f t="shared" si="5"/>
        <v>230310.32</v>
      </c>
      <c r="M19" s="30">
        <f t="shared" si="5"/>
        <v>114491.9</v>
      </c>
      <c r="N19" s="30">
        <f t="shared" si="5"/>
        <v>48158.69</v>
      </c>
      <c r="O19" s="30">
        <f t="shared" si="4"/>
        <v>2408716.82</v>
      </c>
      <c r="W19" s="62"/>
    </row>
    <row r="20" spans="1:15" ht="18.75" customHeight="1">
      <c r="A20" s="26" t="s">
        <v>36</v>
      </c>
      <c r="B20" s="30">
        <v>42579.52</v>
      </c>
      <c r="C20" s="30">
        <v>29980.13</v>
      </c>
      <c r="D20" s="30">
        <v>19208.63</v>
      </c>
      <c r="E20" s="30">
        <v>7231.38</v>
      </c>
      <c r="F20" s="30">
        <v>22266.49</v>
      </c>
      <c r="G20" s="30">
        <v>34034.81</v>
      </c>
      <c r="H20" s="30">
        <v>3554.88</v>
      </c>
      <c r="I20" s="30">
        <v>23099.16</v>
      </c>
      <c r="J20" s="30">
        <v>24365.14</v>
      </c>
      <c r="K20" s="30">
        <v>35254.14</v>
      </c>
      <c r="L20" s="30">
        <v>34627.91</v>
      </c>
      <c r="M20" s="30">
        <v>14993</v>
      </c>
      <c r="N20" s="30">
        <v>8630.36</v>
      </c>
      <c r="O20" s="30">
        <f t="shared" si="4"/>
        <v>299825.55000000005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-68852.4</v>
      </c>
      <c r="C27" s="30">
        <f>+C28+C30+C43+C44+C47-C48</f>
        <v>-70231.54</v>
      </c>
      <c r="D27" s="30">
        <f t="shared" si="6"/>
        <v>-52831.270000000004</v>
      </c>
      <c r="E27" s="30">
        <f t="shared" si="6"/>
        <v>-10182.96</v>
      </c>
      <c r="F27" s="30">
        <f t="shared" si="6"/>
        <v>-33901.36</v>
      </c>
      <c r="G27" s="30">
        <f t="shared" si="6"/>
        <v>-57024.55</v>
      </c>
      <c r="H27" s="30">
        <f t="shared" si="6"/>
        <v>-32303.42</v>
      </c>
      <c r="I27" s="30">
        <f t="shared" si="6"/>
        <v>-63278.9</v>
      </c>
      <c r="J27" s="30">
        <f t="shared" si="6"/>
        <v>-51706.759999999995</v>
      </c>
      <c r="K27" s="30">
        <f t="shared" si="6"/>
        <v>-42277.33</v>
      </c>
      <c r="L27" s="30">
        <f t="shared" si="6"/>
        <v>-34738.59</v>
      </c>
      <c r="M27" s="30">
        <f t="shared" si="6"/>
        <v>-21959.36</v>
      </c>
      <c r="N27" s="30">
        <f t="shared" si="6"/>
        <v>-18877.57</v>
      </c>
      <c r="O27" s="30">
        <f t="shared" si="6"/>
        <v>-558166.0099999999</v>
      </c>
    </row>
    <row r="28" spans="1:15" ht="18.75" customHeight="1">
      <c r="A28" s="26" t="s">
        <v>40</v>
      </c>
      <c r="B28" s="31">
        <f>+B29</f>
        <v>-64209.2</v>
      </c>
      <c r="C28" s="31">
        <f>+C29</f>
        <v>-66717.2</v>
      </c>
      <c r="D28" s="31">
        <f aca="true" t="shared" si="7" ref="D28:O28">+D29</f>
        <v>-46252.8</v>
      </c>
      <c r="E28" s="31">
        <f t="shared" si="7"/>
        <v>-9288.4</v>
      </c>
      <c r="F28" s="31">
        <f t="shared" si="7"/>
        <v>-30940.8</v>
      </c>
      <c r="G28" s="31">
        <f t="shared" si="7"/>
        <v>-52562.4</v>
      </c>
      <c r="H28" s="31">
        <f t="shared" si="7"/>
        <v>-10168.4</v>
      </c>
      <c r="I28" s="31">
        <f t="shared" si="7"/>
        <v>-59945.6</v>
      </c>
      <c r="J28" s="31">
        <f t="shared" si="7"/>
        <v>-48703.6</v>
      </c>
      <c r="K28" s="31">
        <f t="shared" si="7"/>
        <v>-38464.8</v>
      </c>
      <c r="L28" s="31">
        <f t="shared" si="7"/>
        <v>-31213.6</v>
      </c>
      <c r="M28" s="31">
        <f t="shared" si="7"/>
        <v>-19989.2</v>
      </c>
      <c r="N28" s="31">
        <f t="shared" si="7"/>
        <v>-17855.2</v>
      </c>
      <c r="O28" s="31">
        <f t="shared" si="7"/>
        <v>-496311.19999999995</v>
      </c>
    </row>
    <row r="29" spans="1:26" ht="18.75" customHeight="1">
      <c r="A29" s="27" t="s">
        <v>41</v>
      </c>
      <c r="B29" s="16">
        <f>ROUND((-B9)*$G$3,2)</f>
        <v>-64209.2</v>
      </c>
      <c r="C29" s="16">
        <f aca="true" t="shared" si="8" ref="C29:N29">ROUND((-C9)*$G$3,2)</f>
        <v>-66717.2</v>
      </c>
      <c r="D29" s="16">
        <f t="shared" si="8"/>
        <v>-46252.8</v>
      </c>
      <c r="E29" s="16">
        <f t="shared" si="8"/>
        <v>-9288.4</v>
      </c>
      <c r="F29" s="16">
        <f t="shared" si="8"/>
        <v>-30940.8</v>
      </c>
      <c r="G29" s="16">
        <f t="shared" si="8"/>
        <v>-52562.4</v>
      </c>
      <c r="H29" s="16">
        <f t="shared" si="8"/>
        <v>-10168.4</v>
      </c>
      <c r="I29" s="16">
        <f t="shared" si="8"/>
        <v>-59945.6</v>
      </c>
      <c r="J29" s="16">
        <f t="shared" si="8"/>
        <v>-48703.6</v>
      </c>
      <c r="K29" s="16">
        <f t="shared" si="8"/>
        <v>-38464.8</v>
      </c>
      <c r="L29" s="16">
        <f t="shared" si="8"/>
        <v>-31213.6</v>
      </c>
      <c r="M29" s="16">
        <f t="shared" si="8"/>
        <v>-19989.2</v>
      </c>
      <c r="N29" s="16">
        <f t="shared" si="8"/>
        <v>-17855.2</v>
      </c>
      <c r="O29" s="32">
        <f aca="true" t="shared" si="9" ref="O29:O48">SUM(B29:N29)</f>
        <v>-496311.19999999995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-4643.2</v>
      </c>
      <c r="C30" s="31">
        <f aca="true" t="shared" si="10" ref="C30:O30">SUM(C31:C41)</f>
        <v>-3514.3399999999997</v>
      </c>
      <c r="D30" s="31">
        <f t="shared" si="10"/>
        <v>-3024.46</v>
      </c>
      <c r="E30" s="31">
        <f t="shared" si="10"/>
        <v>-894.56</v>
      </c>
      <c r="F30" s="31">
        <f t="shared" si="10"/>
        <v>-2960.56</v>
      </c>
      <c r="G30" s="31">
        <f t="shared" si="10"/>
        <v>-4462.15</v>
      </c>
      <c r="H30" s="31">
        <f t="shared" si="10"/>
        <v>-21122.049999999996</v>
      </c>
      <c r="I30" s="31">
        <f t="shared" si="10"/>
        <v>-3333.2999999999997</v>
      </c>
      <c r="J30" s="31">
        <f t="shared" si="10"/>
        <v>-3003.16</v>
      </c>
      <c r="K30" s="31">
        <f t="shared" si="10"/>
        <v>-3812.5299999999997</v>
      </c>
      <c r="L30" s="31">
        <f t="shared" si="10"/>
        <v>-3524.99</v>
      </c>
      <c r="M30" s="31">
        <f t="shared" si="10"/>
        <v>-1970.16</v>
      </c>
      <c r="N30" s="31">
        <f t="shared" si="10"/>
        <v>-1022.3700000000001</v>
      </c>
      <c r="O30" s="31">
        <f t="shared" si="10"/>
        <v>-57287.83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-5654.99</v>
      </c>
      <c r="C39" s="33">
        <v>-4280.15</v>
      </c>
      <c r="D39" s="33">
        <v>-3683.52</v>
      </c>
      <c r="E39" s="33">
        <v>-1089.49</v>
      </c>
      <c r="F39" s="33">
        <v>-3605.7</v>
      </c>
      <c r="G39" s="33">
        <v>-5434.49</v>
      </c>
      <c r="H39" s="33">
        <v>-1050.58</v>
      </c>
      <c r="I39" s="33">
        <v>-4059.66</v>
      </c>
      <c r="J39" s="33">
        <v>-3657.58</v>
      </c>
      <c r="K39" s="33">
        <v>-4643.32</v>
      </c>
      <c r="L39" s="33">
        <v>-4293.12</v>
      </c>
      <c r="M39" s="33">
        <v>-2399.48</v>
      </c>
      <c r="N39" s="33">
        <v>-1245.15</v>
      </c>
      <c r="O39" s="33">
        <f t="shared" si="9"/>
        <v>-45097.23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-20259.44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-20259.44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1011.79</v>
      </c>
      <c r="C41" s="33">
        <v>765.81</v>
      </c>
      <c r="D41" s="33">
        <v>659.06</v>
      </c>
      <c r="E41" s="33">
        <v>194.93</v>
      </c>
      <c r="F41" s="33">
        <v>645.14</v>
      </c>
      <c r="G41" s="33">
        <v>972.34</v>
      </c>
      <c r="H41" s="33">
        <v>187.97</v>
      </c>
      <c r="I41" s="33">
        <v>726.36</v>
      </c>
      <c r="J41" s="33">
        <v>654.42</v>
      </c>
      <c r="K41" s="33">
        <v>830.79</v>
      </c>
      <c r="L41" s="33">
        <v>768.13</v>
      </c>
      <c r="M41" s="33">
        <v>429.32</v>
      </c>
      <c r="N41" s="33">
        <v>222.78</v>
      </c>
      <c r="O41" s="33">
        <f>SUM(B41:N41)</f>
        <v>8068.839999999999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-3554.01</v>
      </c>
      <c r="E43" s="35">
        <v>0</v>
      </c>
      <c r="F43" s="35">
        <v>0</v>
      </c>
      <c r="G43" s="35">
        <v>0</v>
      </c>
      <c r="H43" s="35">
        <v>-1012.97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-4566.9800000000005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1072486.8800000001</v>
      </c>
      <c r="C46" s="36">
        <f t="shared" si="11"/>
        <v>777058.4199999999</v>
      </c>
      <c r="D46" s="36">
        <f t="shared" si="11"/>
        <v>683748.45</v>
      </c>
      <c r="E46" s="36">
        <f t="shared" si="11"/>
        <v>207340.64</v>
      </c>
      <c r="F46" s="36">
        <f t="shared" si="11"/>
        <v>684548.16</v>
      </c>
      <c r="G46" s="36">
        <f t="shared" si="11"/>
        <v>1028288.8800000001</v>
      </c>
      <c r="H46" s="36">
        <f t="shared" si="11"/>
        <v>177358.39</v>
      </c>
      <c r="I46" s="36">
        <f t="shared" si="11"/>
        <v>756374.6699999999</v>
      </c>
      <c r="J46" s="36">
        <f t="shared" si="11"/>
        <v>676488.86</v>
      </c>
      <c r="K46" s="36">
        <f t="shared" si="11"/>
        <v>890185.9700000001</v>
      </c>
      <c r="L46" s="36">
        <f t="shared" si="11"/>
        <v>829520.13</v>
      </c>
      <c r="M46" s="36">
        <f t="shared" si="11"/>
        <v>465062.82999999996</v>
      </c>
      <c r="N46" s="36">
        <f t="shared" si="11"/>
        <v>234103.51</v>
      </c>
      <c r="O46" s="36">
        <f>SUM(B46:N46)</f>
        <v>8482565.790000001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1072486.89</v>
      </c>
      <c r="C52" s="51">
        <f t="shared" si="12"/>
        <v>777058.42</v>
      </c>
      <c r="D52" s="51">
        <f t="shared" si="12"/>
        <v>683748.45</v>
      </c>
      <c r="E52" s="51">
        <f t="shared" si="12"/>
        <v>207340.64</v>
      </c>
      <c r="F52" s="51">
        <f t="shared" si="12"/>
        <v>684548.16</v>
      </c>
      <c r="G52" s="51">
        <f t="shared" si="12"/>
        <v>1028288.88</v>
      </c>
      <c r="H52" s="51">
        <f t="shared" si="12"/>
        <v>177358.39</v>
      </c>
      <c r="I52" s="51">
        <f t="shared" si="12"/>
        <v>756374.67</v>
      </c>
      <c r="J52" s="51">
        <f t="shared" si="12"/>
        <v>676488.85</v>
      </c>
      <c r="K52" s="51">
        <f t="shared" si="12"/>
        <v>890185.96</v>
      </c>
      <c r="L52" s="51">
        <f t="shared" si="12"/>
        <v>829520.13</v>
      </c>
      <c r="M52" s="51">
        <f t="shared" si="12"/>
        <v>465062.84</v>
      </c>
      <c r="N52" s="51">
        <f t="shared" si="12"/>
        <v>234103.51</v>
      </c>
      <c r="O52" s="36">
        <f t="shared" si="12"/>
        <v>8482565.79</v>
      </c>
      <c r="Q52"/>
    </row>
    <row r="53" spans="1:18" ht="18.75" customHeight="1">
      <c r="A53" s="26" t="s">
        <v>57</v>
      </c>
      <c r="B53" s="51">
        <v>887211.6</v>
      </c>
      <c r="C53" s="51">
        <v>568895.4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1456107</v>
      </c>
      <c r="P53"/>
      <c r="Q53"/>
      <c r="R53" s="43"/>
    </row>
    <row r="54" spans="1:16" ht="18.75" customHeight="1">
      <c r="A54" s="26" t="s">
        <v>58</v>
      </c>
      <c r="B54" s="51">
        <v>185275.29</v>
      </c>
      <c r="C54" s="51">
        <v>208163.02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393438.31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683748.45</v>
      </c>
      <c r="E55" s="52">
        <v>0</v>
      </c>
      <c r="F55" s="52">
        <v>0</v>
      </c>
      <c r="G55" s="52">
        <v>0</v>
      </c>
      <c r="H55" s="51">
        <v>177358.39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861106.84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207340.64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207340.64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684548.16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684548.16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1028288.88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1028288.88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756374.67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756374.67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676488.85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676488.85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890185.96</v>
      </c>
      <c r="L61" s="31">
        <v>829520.13</v>
      </c>
      <c r="M61" s="52">
        <v>0</v>
      </c>
      <c r="N61" s="52">
        <v>0</v>
      </c>
      <c r="O61" s="36">
        <f t="shared" si="13"/>
        <v>1719706.0899999999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465062.84</v>
      </c>
      <c r="N62" s="52">
        <v>0</v>
      </c>
      <c r="O62" s="36">
        <f t="shared" si="13"/>
        <v>465062.84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234103.51</v>
      </c>
      <c r="O63" s="55">
        <f t="shared" si="13"/>
        <v>234103.51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2021-10-29T19:06:25Z</dcterms:modified>
  <cp:category/>
  <cp:version/>
  <cp:contentType/>
  <cp:contentStatus/>
</cp:coreProperties>
</file>