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<sst xmlns="http://schemas.openxmlformats.org/spreadsheetml/2006/main" count="81" uniqueCount="78">
  <si>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</si>
  <si>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</si>
  <si>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</si>
  <si>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</si>
  <si>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</si>
  <si>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</si>
  <si>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</si>
  <si>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</si>
  <si>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</si>
  <si>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</si>
  <si>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</si>
  <si>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</si>
  <si>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</si>
  <si>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</si>
  <si>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</si>
  <si>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</si>
  <si>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</si>
  <si>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</si>
  <si>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</si>
  <si>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</si>
  <si>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</si>
  <si>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</si>
  <si>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</si>
  <si>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</si>
  <si>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</si>
  <si>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</si>
  <si>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</si>
  <si>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</si>
  <si>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</si>
  <si>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</si>
  <si>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</si>
  <si>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</si>
  <si>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</si>
  <si>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</si>
  <si>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</si>
  <si>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</si>
  <si>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</si>
  <si>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</si>
  <si>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</si>
  <si>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</si>
  <si>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</si>
  <si>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</si>
  <si>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</si>
  <si>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</si>
  <si>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</si>
  <si>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</si>
  <si>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</si>
  <si>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</si>
  <si>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</si>
  <si>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</si>
  <si>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</si>
  <si>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</si>
  <si>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</si>
  <si>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</si>
  <si>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</si>
  <si>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</si>
  <si>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</si>
  <si>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</si>
  <si>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</si>
  <si>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</si>
  <si>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</si>
  <si>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</si>
  <si>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</si>
  <si>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</si>
  <si>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</si>
  <si>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</si>
  <si>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</si>
  <si>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</si>
  <si>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</si>
  <si>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</si>
  <si>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</si>
  <si>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</si>
  <si>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</si>
  <si>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25/10/21 - VENCIMENTO 01/11/21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</si>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</sst>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338815</v>
      </c>
      <c r="C7" s="9">
        <f t="shared" si="0"/>
        <v>245305</v>
      </c>
      <c r="D7" s="9">
        <f t="shared" si="0"/>
        <v>250955</v>
      </c>
      <c r="E7" s="9">
        <f t="shared" si="0"/>
        <v>53712</v>
      </c>
      <c r="F7" s="9">
        <f t="shared" si="0"/>
        <v>192795</v>
      </c>
      <c r="G7" s="9">
        <f t="shared" si="0"/>
        <v>312516</v>
      </c>
      <c r="H7" s="9">
        <f t="shared" si="0"/>
        <v>42680</v>
      </c>
      <c r="I7" s="9">
        <f t="shared" si="0"/>
        <v>234251</v>
      </c>
      <c r="J7" s="9">
        <f t="shared" si="0"/>
        <v>209057</v>
      </c>
      <c r="K7" s="9">
        <f t="shared" si="0"/>
        <v>307682</v>
      </c>
      <c r="L7" s="9">
        <f t="shared" si="0"/>
        <v>222412</v>
      </c>
      <c r="M7" s="9">
        <f t="shared" si="0"/>
        <v>113046</v>
      </c>
      <c r="N7" s="9">
        <f t="shared" si="0"/>
        <v>71254</v>
      </c>
      <c r="O7" s="9">
        <f t="shared" si="0"/>
        <v>2594480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15258</v>
      </c>
      <c r="C8" s="11">
        <f t="shared" si="1"/>
        <v>16149</v>
      </c>
      <c r="D8" s="11">
        <f t="shared" si="1"/>
        <v>11199</v>
      </c>
      <c r="E8" s="11">
        <f t="shared" si="1"/>
        <v>2174</v>
      </c>
      <c r="F8" s="11">
        <f t="shared" si="1"/>
        <v>8684</v>
      </c>
      <c r="G8" s="11">
        <f t="shared" si="1"/>
        <v>12916</v>
      </c>
      <c r="H8" s="11">
        <f t="shared" si="1"/>
        <v>2470</v>
      </c>
      <c r="I8" s="11">
        <f t="shared" si="1"/>
        <v>14906</v>
      </c>
      <c r="J8" s="11">
        <f t="shared" si="1"/>
        <v>11503</v>
      </c>
      <c r="K8" s="11">
        <f t="shared" si="1"/>
        <v>9713</v>
      </c>
      <c r="L8" s="11">
        <f t="shared" si="1"/>
        <v>7540</v>
      </c>
      <c r="M8" s="11">
        <f t="shared" si="1"/>
        <v>4808</v>
      </c>
      <c r="N8" s="11">
        <f t="shared" si="1"/>
        <v>4474</v>
      </c>
      <c r="O8" s="11">
        <f t="shared" si="1"/>
        <v>121794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15258</v>
      </c>
      <c r="C9" s="11">
        <v>16149</v>
      </c>
      <c r="D9" s="11">
        <v>11199</v>
      </c>
      <c r="E9" s="11">
        <v>2174</v>
      </c>
      <c r="F9" s="11">
        <v>8684</v>
      </c>
      <c r="G9" s="11">
        <v>12916</v>
      </c>
      <c r="H9" s="11">
        <v>2470</v>
      </c>
      <c r="I9" s="11">
        <v>14904</v>
      </c>
      <c r="J9" s="11">
        <v>11503</v>
      </c>
      <c r="K9" s="11">
        <v>9698</v>
      </c>
      <c r="L9" s="11">
        <v>7540</v>
      </c>
      <c r="M9" s="11">
        <v>4798</v>
      </c>
      <c r="N9" s="11">
        <v>4473</v>
      </c>
      <c r="O9" s="11">
        <f>SUM(B9:N9)</f>
        <v>121766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15</v>
      </c>
      <c r="L10" s="13">
        <v>0</v>
      </c>
      <c r="M10" s="13">
        <v>10</v>
      </c>
      <c r="N10" s="13">
        <v>1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323557</v>
      </c>
      <c r="C11" s="13">
        <v>229156</v>
      </c>
      <c r="D11" s="13">
        <v>239756</v>
      </c>
      <c r="E11" s="13">
        <v>51538</v>
      </c>
      <c r="F11" s="13">
        <v>184111</v>
      </c>
      <c r="G11" s="13">
        <v>299600</v>
      </c>
      <c r="H11" s="13">
        <v>40210</v>
      </c>
      <c r="I11" s="13">
        <v>219345</v>
      </c>
      <c r="J11" s="13">
        <v>197554</v>
      </c>
      <c r="K11" s="13">
        <v>297969</v>
      </c>
      <c r="L11" s="13">
        <v>214872</v>
      </c>
      <c r="M11" s="13">
        <v>108238</v>
      </c>
      <c r="N11" s="13">
        <v>66780</v>
      </c>
      <c r="O11" s="11">
        <f>SUM(B11:N11)</f>
        <v>2472686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1.378149014996691</v>
      </c>
      <c r="C15" s="19">
        <v>1.405484193266577</v>
      </c>
      <c r="D15" s="19">
        <v>1.322834502128389</v>
      </c>
      <c r="E15" s="19">
        <v>1.074231888709226</v>
      </c>
      <c r="F15" s="19">
        <v>1.512109465277138</v>
      </c>
      <c r="G15" s="19">
        <v>1.681635971429709</v>
      </c>
      <c r="H15" s="19">
        <v>1.839119419802635</v>
      </c>
      <c r="I15" s="19">
        <v>1.412348526866618</v>
      </c>
      <c r="J15" s="19">
        <v>1.400176210256792</v>
      </c>
      <c r="K15" s="19">
        <v>1.28241518391833</v>
      </c>
      <c r="L15" s="19">
        <v>1.41413246007995</v>
      </c>
      <c r="M15" s="19">
        <v>1.382378165088348</v>
      </c>
      <c r="N15" s="19">
        <v>1.271459566027807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1135132.75</v>
      </c>
      <c r="C17" s="24">
        <f aca="true" t="shared" si="2" ref="C17:N17">C18+C19+C20+C21+C22+C23+C24+C25</f>
        <v>846114.62</v>
      </c>
      <c r="D17" s="24">
        <f t="shared" si="2"/>
        <v>711880.57</v>
      </c>
      <c r="E17" s="24">
        <f t="shared" si="2"/>
        <v>214964.52000000002</v>
      </c>
      <c r="F17" s="24">
        <f t="shared" si="2"/>
        <v>728071.7400000001</v>
      </c>
      <c r="G17" s="24">
        <f t="shared" si="2"/>
        <v>1081632.71</v>
      </c>
      <c r="H17" s="24">
        <f t="shared" si="2"/>
        <v>213111.71000000005</v>
      </c>
      <c r="I17" s="24">
        <f t="shared" si="2"/>
        <v>815080.21</v>
      </c>
      <c r="J17" s="24">
        <f t="shared" si="2"/>
        <v>720123.54</v>
      </c>
      <c r="K17" s="24">
        <f t="shared" si="2"/>
        <v>927224.42</v>
      </c>
      <c r="L17" s="24">
        <f t="shared" si="2"/>
        <v>848319.85</v>
      </c>
      <c r="M17" s="24">
        <f t="shared" si="2"/>
        <v>486648</v>
      </c>
      <c r="N17" s="24">
        <f t="shared" si="2"/>
        <v>250629.96000000002</v>
      </c>
      <c r="O17" s="24">
        <f>O18+O19+O20+O21+O22+O23+O24+O25</f>
        <v>8978934.600000001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754778.18</v>
      </c>
      <c r="C18" s="30">
        <f t="shared" si="3"/>
        <v>564520.4</v>
      </c>
      <c r="D18" s="30">
        <f t="shared" si="3"/>
        <v>506477.38</v>
      </c>
      <c r="E18" s="30">
        <f t="shared" si="3"/>
        <v>185188.23</v>
      </c>
      <c r="F18" s="30">
        <f t="shared" si="3"/>
        <v>451005.34</v>
      </c>
      <c r="G18" s="30">
        <f t="shared" si="3"/>
        <v>601499.55</v>
      </c>
      <c r="H18" s="30">
        <f t="shared" si="3"/>
        <v>110293.66</v>
      </c>
      <c r="I18" s="30">
        <f t="shared" si="3"/>
        <v>535286.96</v>
      </c>
      <c r="J18" s="30">
        <f t="shared" si="3"/>
        <v>480475.7</v>
      </c>
      <c r="K18" s="30">
        <f t="shared" si="3"/>
        <v>668439.15</v>
      </c>
      <c r="L18" s="30">
        <f t="shared" si="3"/>
        <v>550158.32</v>
      </c>
      <c r="M18" s="30">
        <f t="shared" si="3"/>
        <v>322678.5</v>
      </c>
      <c r="N18" s="30">
        <f t="shared" si="3"/>
        <v>183714.19</v>
      </c>
      <c r="O18" s="30">
        <f aca="true" t="shared" si="4" ref="O18:O25">SUM(B18:N18)</f>
        <v>5914515.560000001</v>
      </c>
    </row>
    <row r="19" spans="1:23" ht="18.75" customHeight="1">
      <c r="A19" s="26" t="s">
        <v>35</v>
      </c>
      <c r="B19" s="30">
        <f>IF(B15&lt;&gt;0,ROUND((B15-1)*B18,2),0)</f>
        <v>285418.63</v>
      </c>
      <c r="C19" s="30">
        <f aca="true" t="shared" si="5" ref="C19:N19">IF(C15&lt;&gt;0,ROUND((C15-1)*C18,2),0)</f>
        <v>228904.1</v>
      </c>
      <c r="D19" s="30">
        <f t="shared" si="5"/>
        <v>163508.37</v>
      </c>
      <c r="E19" s="30">
        <f t="shared" si="5"/>
        <v>13746.87</v>
      </c>
      <c r="F19" s="30">
        <f t="shared" si="5"/>
        <v>230964.1</v>
      </c>
      <c r="G19" s="30">
        <f t="shared" si="5"/>
        <v>410003.73</v>
      </c>
      <c r="H19" s="30">
        <f t="shared" si="5"/>
        <v>92549.55</v>
      </c>
      <c r="I19" s="30">
        <f t="shared" si="5"/>
        <v>220724.79</v>
      </c>
      <c r="J19" s="30">
        <f t="shared" si="5"/>
        <v>192274.94</v>
      </c>
      <c r="K19" s="30">
        <f t="shared" si="5"/>
        <v>188777.37</v>
      </c>
      <c r="L19" s="30">
        <f t="shared" si="5"/>
        <v>227838.42</v>
      </c>
      <c r="M19" s="30">
        <f t="shared" si="5"/>
        <v>123385.21</v>
      </c>
      <c r="N19" s="30">
        <f t="shared" si="5"/>
        <v>49870.97</v>
      </c>
      <c r="O19" s="30">
        <f t="shared" si="4"/>
        <v>2427967.05</v>
      </c>
      <c r="W19" s="62"/>
    </row>
    <row r="20" spans="1:15" ht="18.75" customHeight="1">
      <c r="A20" s="26" t="s">
        <v>36</v>
      </c>
      <c r="B20" s="30">
        <v>42541.43</v>
      </c>
      <c r="C20" s="30">
        <v>29905.66</v>
      </c>
      <c r="D20" s="30">
        <v>18607.6</v>
      </c>
      <c r="E20" s="30">
        <v>7363.4</v>
      </c>
      <c r="F20" s="30">
        <v>22038.42</v>
      </c>
      <c r="G20" s="30">
        <v>33786.59</v>
      </c>
      <c r="H20" s="30">
        <v>3559.14</v>
      </c>
      <c r="I20" s="30">
        <v>22770.5</v>
      </c>
      <c r="J20" s="30">
        <v>25354.91</v>
      </c>
      <c r="K20" s="30">
        <v>34753.94</v>
      </c>
      <c r="L20" s="30">
        <v>34859.74</v>
      </c>
      <c r="M20" s="30">
        <v>15053.68</v>
      </c>
      <c r="N20" s="30">
        <v>8630.36</v>
      </c>
      <c r="O20" s="30">
        <f t="shared" si="4"/>
        <v>299225.37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-71778.4</v>
      </c>
      <c r="C27" s="30">
        <f>+C28+C30+C43+C44+C47-C48</f>
        <v>-74591.24</v>
      </c>
      <c r="D27" s="30">
        <f t="shared" si="6"/>
        <v>-55645.38999999999</v>
      </c>
      <c r="E27" s="30">
        <f t="shared" si="6"/>
        <v>-10449.51</v>
      </c>
      <c r="F27" s="30">
        <f t="shared" si="6"/>
        <v>-41234.06</v>
      </c>
      <c r="G27" s="30">
        <f t="shared" si="6"/>
        <v>-61313.85</v>
      </c>
      <c r="H27" s="30">
        <f t="shared" si="6"/>
        <v>-33386.56</v>
      </c>
      <c r="I27" s="30">
        <f t="shared" si="6"/>
        <v>-68921.55</v>
      </c>
      <c r="J27" s="30">
        <f t="shared" si="6"/>
        <v>-53605.71</v>
      </c>
      <c r="K27" s="30">
        <f t="shared" si="6"/>
        <v>-46494.38</v>
      </c>
      <c r="L27" s="30">
        <f t="shared" si="6"/>
        <v>-36658.39</v>
      </c>
      <c r="M27" s="30">
        <f t="shared" si="6"/>
        <v>-23092.010000000002</v>
      </c>
      <c r="N27" s="30">
        <f t="shared" si="6"/>
        <v>-20735.52</v>
      </c>
      <c r="O27" s="30">
        <f t="shared" si="6"/>
        <v>-597906.5700000001</v>
      </c>
    </row>
    <row r="28" spans="1:15" ht="18.75" customHeight="1">
      <c r="A28" s="26" t="s">
        <v>40</v>
      </c>
      <c r="B28" s="31">
        <f>+B29</f>
        <v>-67135.2</v>
      </c>
      <c r="C28" s="31">
        <f>+C29</f>
        <v>-71055.6</v>
      </c>
      <c r="D28" s="31">
        <f aca="true" t="shared" si="7" ref="D28:O28">+D29</f>
        <v>-49275.6</v>
      </c>
      <c r="E28" s="31">
        <f t="shared" si="7"/>
        <v>-9565.6</v>
      </c>
      <c r="F28" s="31">
        <f t="shared" si="7"/>
        <v>-38209.6</v>
      </c>
      <c r="G28" s="31">
        <f t="shared" si="7"/>
        <v>-56830.4</v>
      </c>
      <c r="H28" s="31">
        <f t="shared" si="7"/>
        <v>-10868</v>
      </c>
      <c r="I28" s="31">
        <f t="shared" si="7"/>
        <v>-65577.6</v>
      </c>
      <c r="J28" s="31">
        <f t="shared" si="7"/>
        <v>-50613.2</v>
      </c>
      <c r="K28" s="31">
        <f t="shared" si="7"/>
        <v>-42671.2</v>
      </c>
      <c r="L28" s="31">
        <f t="shared" si="7"/>
        <v>-33176</v>
      </c>
      <c r="M28" s="31">
        <f t="shared" si="7"/>
        <v>-21111.2</v>
      </c>
      <c r="N28" s="31">
        <f t="shared" si="7"/>
        <v>-19681.2</v>
      </c>
      <c r="O28" s="31">
        <f t="shared" si="7"/>
        <v>-535770.4</v>
      </c>
    </row>
    <row r="29" spans="1:26" ht="18.75" customHeight="1">
      <c r="A29" s="27" t="s">
        <v>41</v>
      </c>
      <c r="B29" s="16">
        <f>ROUND((-B9)*$G$3,2)</f>
        <v>-67135.2</v>
      </c>
      <c r="C29" s="16">
        <f aca="true" t="shared" si="8" ref="C29:N29">ROUND((-C9)*$G$3,2)</f>
        <v>-71055.6</v>
      </c>
      <c r="D29" s="16">
        <f t="shared" si="8"/>
        <v>-49275.6</v>
      </c>
      <c r="E29" s="16">
        <f t="shared" si="8"/>
        <v>-9565.6</v>
      </c>
      <c r="F29" s="16">
        <f t="shared" si="8"/>
        <v>-38209.6</v>
      </c>
      <c r="G29" s="16">
        <f t="shared" si="8"/>
        <v>-56830.4</v>
      </c>
      <c r="H29" s="16">
        <f t="shared" si="8"/>
        <v>-10868</v>
      </c>
      <c r="I29" s="16">
        <f t="shared" si="8"/>
        <v>-65577.6</v>
      </c>
      <c r="J29" s="16">
        <f t="shared" si="8"/>
        <v>-50613.2</v>
      </c>
      <c r="K29" s="16">
        <f t="shared" si="8"/>
        <v>-42671.2</v>
      </c>
      <c r="L29" s="16">
        <f t="shared" si="8"/>
        <v>-33176</v>
      </c>
      <c r="M29" s="16">
        <f t="shared" si="8"/>
        <v>-21111.2</v>
      </c>
      <c r="N29" s="16">
        <f t="shared" si="8"/>
        <v>-19681.2</v>
      </c>
      <c r="O29" s="32">
        <f aca="true" t="shared" si="9" ref="O29:O48">SUM(B29:N29)</f>
        <v>-535770.4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-4643.2</v>
      </c>
      <c r="C30" s="31">
        <f aca="true" t="shared" si="10" ref="C30:O30">SUM(C31:C41)</f>
        <v>-3535.6400000000003</v>
      </c>
      <c r="D30" s="31">
        <f t="shared" si="10"/>
        <v>-2939.2700000000004</v>
      </c>
      <c r="E30" s="31">
        <f t="shared" si="10"/>
        <v>-883.91</v>
      </c>
      <c r="F30" s="31">
        <f t="shared" si="10"/>
        <v>-3024.46</v>
      </c>
      <c r="G30" s="31">
        <f t="shared" si="10"/>
        <v>-4483.45</v>
      </c>
      <c r="H30" s="31">
        <f t="shared" si="10"/>
        <v>-21488.34</v>
      </c>
      <c r="I30" s="31">
        <f t="shared" si="10"/>
        <v>-3343.9500000000003</v>
      </c>
      <c r="J30" s="31">
        <f t="shared" si="10"/>
        <v>-2992.51</v>
      </c>
      <c r="K30" s="31">
        <f t="shared" si="10"/>
        <v>-3823.18</v>
      </c>
      <c r="L30" s="31">
        <f t="shared" si="10"/>
        <v>-3482.39</v>
      </c>
      <c r="M30" s="31">
        <f t="shared" si="10"/>
        <v>-1980.81</v>
      </c>
      <c r="N30" s="31">
        <f t="shared" si="10"/>
        <v>-1054.32</v>
      </c>
      <c r="O30" s="31">
        <f t="shared" si="10"/>
        <v>-57675.43000000001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-5654.99</v>
      </c>
      <c r="C39" s="33">
        <v>-4306.09</v>
      </c>
      <c r="D39" s="33">
        <v>-3579.76</v>
      </c>
      <c r="E39" s="33">
        <v>-1076.52</v>
      </c>
      <c r="F39" s="33">
        <v>-3683.52</v>
      </c>
      <c r="G39" s="33">
        <v>-5460.44</v>
      </c>
      <c r="H39" s="33">
        <v>-1076.52</v>
      </c>
      <c r="I39" s="33">
        <v>-4072.63</v>
      </c>
      <c r="J39" s="33">
        <v>-3644.61</v>
      </c>
      <c r="K39" s="33">
        <v>-4656.29</v>
      </c>
      <c r="L39" s="33">
        <v>-4241.24</v>
      </c>
      <c r="M39" s="33">
        <v>-2412.45</v>
      </c>
      <c r="N39" s="33">
        <v>-1284.05</v>
      </c>
      <c r="O39" s="33">
        <f t="shared" si="9"/>
        <v>-45149.11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-20604.43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-20604.43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1011.79</v>
      </c>
      <c r="C41" s="33">
        <v>770.45</v>
      </c>
      <c r="D41" s="33">
        <v>640.49</v>
      </c>
      <c r="E41" s="33">
        <v>192.61</v>
      </c>
      <c r="F41" s="33">
        <v>659.06</v>
      </c>
      <c r="G41" s="33">
        <v>976.99</v>
      </c>
      <c r="H41" s="33">
        <v>192.61</v>
      </c>
      <c r="I41" s="33">
        <v>728.68</v>
      </c>
      <c r="J41" s="33">
        <v>652.1</v>
      </c>
      <c r="K41" s="33">
        <v>833.11</v>
      </c>
      <c r="L41" s="33">
        <v>758.85</v>
      </c>
      <c r="M41" s="33">
        <v>431.64</v>
      </c>
      <c r="N41" s="33">
        <v>229.73</v>
      </c>
      <c r="O41" s="33">
        <f>SUM(B41:N41)</f>
        <v>8078.110000000001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-3430.52</v>
      </c>
      <c r="E43" s="35">
        <v>0</v>
      </c>
      <c r="F43" s="35">
        <v>0</v>
      </c>
      <c r="G43" s="35">
        <v>0</v>
      </c>
      <c r="H43" s="35">
        <v>-1030.22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-4460.74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1063354.35</v>
      </c>
      <c r="C46" s="36">
        <f t="shared" si="11"/>
        <v>771523.38</v>
      </c>
      <c r="D46" s="36">
        <f t="shared" si="11"/>
        <v>656235.1799999999</v>
      </c>
      <c r="E46" s="36">
        <f t="shared" si="11"/>
        <v>204515.01</v>
      </c>
      <c r="F46" s="36">
        <f t="shared" si="11"/>
        <v>686837.6800000002</v>
      </c>
      <c r="G46" s="36">
        <f t="shared" si="11"/>
        <v>1020318.86</v>
      </c>
      <c r="H46" s="36">
        <f t="shared" si="11"/>
        <v>179725.15000000005</v>
      </c>
      <c r="I46" s="36">
        <f t="shared" si="11"/>
        <v>746158.6599999999</v>
      </c>
      <c r="J46" s="36">
        <f t="shared" si="11"/>
        <v>666517.8300000001</v>
      </c>
      <c r="K46" s="36">
        <f t="shared" si="11"/>
        <v>880730.04</v>
      </c>
      <c r="L46" s="36">
        <f t="shared" si="11"/>
        <v>811661.46</v>
      </c>
      <c r="M46" s="36">
        <f t="shared" si="11"/>
        <v>463555.99</v>
      </c>
      <c r="N46" s="36">
        <f t="shared" si="11"/>
        <v>229894.44000000003</v>
      </c>
      <c r="O46" s="36">
        <f>SUM(B46:N46)</f>
        <v>8381028.030000001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1063354.34</v>
      </c>
      <c r="C52" s="51">
        <f t="shared" si="12"/>
        <v>771523.37</v>
      </c>
      <c r="D52" s="51">
        <f t="shared" si="12"/>
        <v>656235.18</v>
      </c>
      <c r="E52" s="51">
        <f t="shared" si="12"/>
        <v>204515.02</v>
      </c>
      <c r="F52" s="51">
        <f t="shared" si="12"/>
        <v>686837.69</v>
      </c>
      <c r="G52" s="51">
        <f t="shared" si="12"/>
        <v>1020318.85</v>
      </c>
      <c r="H52" s="51">
        <f t="shared" si="12"/>
        <v>179725.14</v>
      </c>
      <c r="I52" s="51">
        <f t="shared" si="12"/>
        <v>746158.66</v>
      </c>
      <c r="J52" s="51">
        <f t="shared" si="12"/>
        <v>666517.84</v>
      </c>
      <c r="K52" s="51">
        <f t="shared" si="12"/>
        <v>880730.03</v>
      </c>
      <c r="L52" s="51">
        <f t="shared" si="12"/>
        <v>811661.46</v>
      </c>
      <c r="M52" s="51">
        <f t="shared" si="12"/>
        <v>463556</v>
      </c>
      <c r="N52" s="51">
        <f t="shared" si="12"/>
        <v>229894.44</v>
      </c>
      <c r="O52" s="36">
        <f t="shared" si="12"/>
        <v>8381028.0200000005</v>
      </c>
      <c r="Q52"/>
    </row>
    <row r="53" spans="1:18" ht="18.75" customHeight="1">
      <c r="A53" s="26" t="s">
        <v>57</v>
      </c>
      <c r="B53" s="51">
        <v>879733.86</v>
      </c>
      <c r="C53" s="51">
        <v>564882.49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1444616.35</v>
      </c>
      <c r="P53"/>
      <c r="Q53"/>
      <c r="R53" s="43"/>
    </row>
    <row r="54" spans="1:16" ht="18.75" customHeight="1">
      <c r="A54" s="26" t="s">
        <v>58</v>
      </c>
      <c r="B54" s="51">
        <v>183620.48</v>
      </c>
      <c r="C54" s="51">
        <v>206640.88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390261.36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656235.18</v>
      </c>
      <c r="E55" s="52">
        <v>0</v>
      </c>
      <c r="F55" s="52">
        <v>0</v>
      </c>
      <c r="G55" s="52">
        <v>0</v>
      </c>
      <c r="H55" s="51">
        <v>179725.14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835960.3200000001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204515.02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204515.02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686837.69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686837.69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1020318.85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1020318.85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746158.66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746158.66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666517.84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666517.84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880730.03</v>
      </c>
      <c r="L61" s="31">
        <v>811661.46</v>
      </c>
      <c r="M61" s="52">
        <v>0</v>
      </c>
      <c r="N61" s="52">
        <v>0</v>
      </c>
      <c r="O61" s="36">
        <f t="shared" si="13"/>
        <v>1692391.49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463556</v>
      </c>
      <c r="N62" s="52">
        <v>0</v>
      </c>
      <c r="O62" s="36">
        <f t="shared" si="13"/>
        <v>463556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229894.44</v>
      </c>
      <c r="O63" s="55">
        <f t="shared" si="13"/>
        <v>229894.44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2021-10-29T14:47:16Z</dcterms:modified>
  <cp:category/>
  <cp:version/>
  <cp:contentType/>
  <cp:contentStatus/>
</cp:coreProperties>
</file>