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110" windowHeight="795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<sst xmlns="http://schemas.openxmlformats.org/spreadsheetml/2006/main" count="81" uniqueCount="78">
  <si>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</si>
  <si>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</si>
  <si>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</si>
  <si>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</si>
  <si>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</si>
  <si>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</si>
  <si>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</si>
  <si>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</si>
  <si>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</si>
  <si>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</si>
  <si>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</si>
  <si>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</si>
  <si>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</si>
  <si>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</si>
  <si>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</si>
  <si>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</si>
  <si>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</si>
  <si>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</si>
  <si>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</si>
  <si>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</si>
  <si>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</si>
  <si>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</si>
  <si>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</si>
  <si>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</si>
  <si>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</si>
  <si>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</si>
  <si>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</si>
  <si>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</si>
  <si>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</si>
  <si>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</si>
  <si>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</si>
  <si>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</si>
  <si>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</si>
  <si>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</si>
  <si>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</si>
  <si>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</si>
  <si>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</si>
  <si>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</si>
  <si>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</si>
  <si>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</si>
  <si>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</si>
  <si>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</si>
  <si>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</si>
  <si>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</si>
  <si>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</si>
  <si>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</si>
  <si>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</si>
  <si>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</si>
  <si>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</si>
  <si>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</si>
  <si>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</si>
  <si>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</si>
  <si>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</si>
  <si>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</si>
  <si>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</si>
  <si>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</si>
  <si>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</si>
  <si>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</si>
  <si>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</si>
  <si>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</si>
  <si>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</si>
  <si>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</si>
  <si>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</si>
  <si>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</si>
  <si>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</si>
  <si>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</si>
  <si>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</si>
  <si>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</si>
  <si>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</si>
  <si>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</si>
  <si>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</si>
  <si>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</si>
  <si>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</si>
  <si>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07/10/21 - VENCIMENTO 15/10/21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</si>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</sst>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2" sqref="Q5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349442</v>
      </c>
      <c r="C7" s="9">
        <f t="shared" si="0"/>
        <v>249232</v>
      </c>
      <c r="D7" s="9">
        <f t="shared" si="0"/>
        <v>262536</v>
      </c>
      <c r="E7" s="9">
        <f t="shared" si="0"/>
        <v>58524</v>
      </c>
      <c r="F7" s="9">
        <f t="shared" si="0"/>
        <v>200012</v>
      </c>
      <c r="G7" s="9">
        <f t="shared" si="0"/>
        <v>319244</v>
      </c>
      <c r="H7" s="9">
        <f t="shared" si="0"/>
        <v>45845</v>
      </c>
      <c r="I7" s="9">
        <f t="shared" si="0"/>
        <v>247624</v>
      </c>
      <c r="J7" s="9">
        <f t="shared" si="0"/>
        <v>222486</v>
      </c>
      <c r="K7" s="9">
        <f t="shared" si="0"/>
        <v>319269</v>
      </c>
      <c r="L7" s="9">
        <f t="shared" si="0"/>
        <v>239586</v>
      </c>
      <c r="M7" s="9">
        <f t="shared" si="0"/>
        <v>115761</v>
      </c>
      <c r="N7" s="9">
        <f t="shared" si="0"/>
        <v>73385</v>
      </c>
      <c r="O7" s="9">
        <f t="shared" si="0"/>
        <v>2702946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15723</v>
      </c>
      <c r="C8" s="11">
        <f t="shared" si="1"/>
        <v>16020</v>
      </c>
      <c r="D8" s="11">
        <f t="shared" si="1"/>
        <v>11776</v>
      </c>
      <c r="E8" s="11">
        <f t="shared" si="1"/>
        <v>2347</v>
      </c>
      <c r="F8" s="11">
        <f t="shared" si="1"/>
        <v>8663</v>
      </c>
      <c r="G8" s="11">
        <f t="shared" si="1"/>
        <v>12963</v>
      </c>
      <c r="H8" s="11">
        <f t="shared" si="1"/>
        <v>2564</v>
      </c>
      <c r="I8" s="11">
        <f t="shared" si="1"/>
        <v>15799</v>
      </c>
      <c r="J8" s="11">
        <f t="shared" si="1"/>
        <v>12281</v>
      </c>
      <c r="K8" s="11">
        <f t="shared" si="1"/>
        <v>9825</v>
      </c>
      <c r="L8" s="11">
        <f t="shared" si="1"/>
        <v>8209</v>
      </c>
      <c r="M8" s="11">
        <f t="shared" si="1"/>
        <v>4995</v>
      </c>
      <c r="N8" s="11">
        <f t="shared" si="1"/>
        <v>4533</v>
      </c>
      <c r="O8" s="11">
        <f t="shared" si="1"/>
        <v>125698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15723</v>
      </c>
      <c r="C9" s="11">
        <v>16020</v>
      </c>
      <c r="D9" s="11">
        <v>11776</v>
      </c>
      <c r="E9" s="11">
        <v>2347</v>
      </c>
      <c r="F9" s="11">
        <v>8663</v>
      </c>
      <c r="G9" s="11">
        <v>12963</v>
      </c>
      <c r="H9" s="11">
        <v>2564</v>
      </c>
      <c r="I9" s="11">
        <v>15797</v>
      </c>
      <c r="J9" s="11">
        <v>12281</v>
      </c>
      <c r="K9" s="11">
        <v>9809</v>
      </c>
      <c r="L9" s="11">
        <v>8209</v>
      </c>
      <c r="M9" s="11">
        <v>4994</v>
      </c>
      <c r="N9" s="11">
        <v>4533</v>
      </c>
      <c r="O9" s="11">
        <f>SUM(B9:N9)</f>
        <v>125679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16</v>
      </c>
      <c r="L10" s="13">
        <v>0</v>
      </c>
      <c r="M10" s="13">
        <v>1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333719</v>
      </c>
      <c r="C11" s="13">
        <v>233212</v>
      </c>
      <c r="D11" s="13">
        <v>250760</v>
      </c>
      <c r="E11" s="13">
        <v>56177</v>
      </c>
      <c r="F11" s="13">
        <v>191349</v>
      </c>
      <c r="G11" s="13">
        <v>306281</v>
      </c>
      <c r="H11" s="13">
        <v>43281</v>
      </c>
      <c r="I11" s="13">
        <v>231825</v>
      </c>
      <c r="J11" s="13">
        <v>210205</v>
      </c>
      <c r="K11" s="13">
        <v>309444</v>
      </c>
      <c r="L11" s="13">
        <v>231377</v>
      </c>
      <c r="M11" s="13">
        <v>110766</v>
      </c>
      <c r="N11" s="13">
        <v>68852</v>
      </c>
      <c r="O11" s="11">
        <f>SUM(B11:N11)</f>
        <v>2577248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1.347902844546312</v>
      </c>
      <c r="C15" s="19">
        <v>1.391747510266219</v>
      </c>
      <c r="D15" s="19">
        <v>1.323418661802703</v>
      </c>
      <c r="E15" s="19">
        <v>1.00914158727374</v>
      </c>
      <c r="F15" s="19">
        <v>1.514151396101834</v>
      </c>
      <c r="G15" s="19">
        <v>1.672591771224731</v>
      </c>
      <c r="H15" s="19">
        <v>1.742363687222497</v>
      </c>
      <c r="I15" s="19">
        <v>1.361868105699646</v>
      </c>
      <c r="J15" s="19">
        <v>1.375713894628862</v>
      </c>
      <c r="K15" s="19">
        <v>1.259391883322782</v>
      </c>
      <c r="L15" s="19">
        <v>1.335054287465304</v>
      </c>
      <c r="M15" s="19">
        <v>1.357785133265662</v>
      </c>
      <c r="N15" s="19">
        <v>1.252099411325995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1143973.2000000002</v>
      </c>
      <c r="C17" s="24">
        <f aca="true" t="shared" si="2" ref="C17:N17">C18+C19+C20+C21+C22+C23+C24+C25</f>
        <v>851607.08</v>
      </c>
      <c r="D17" s="24">
        <f t="shared" si="2"/>
        <v>743737.91</v>
      </c>
      <c r="E17" s="24">
        <f t="shared" si="2"/>
        <v>219587.5</v>
      </c>
      <c r="F17" s="24">
        <f t="shared" si="2"/>
        <v>755065.37</v>
      </c>
      <c r="G17" s="24">
        <f t="shared" si="2"/>
        <v>1097196.52</v>
      </c>
      <c r="H17" s="24">
        <f t="shared" si="2"/>
        <v>216989.32</v>
      </c>
      <c r="I17" s="24">
        <f t="shared" si="2"/>
        <v>829978.1699999999</v>
      </c>
      <c r="J17" s="24">
        <f t="shared" si="2"/>
        <v>751473.33</v>
      </c>
      <c r="K17" s="24">
        <f t="shared" si="2"/>
        <v>944472.25</v>
      </c>
      <c r="L17" s="24">
        <f t="shared" si="2"/>
        <v>862313.7</v>
      </c>
      <c r="M17" s="24">
        <f t="shared" si="2"/>
        <v>488978.86</v>
      </c>
      <c r="N17" s="24">
        <f t="shared" si="2"/>
        <v>254056.34999999998</v>
      </c>
      <c r="O17" s="24">
        <f>O18+O19+O20+O21+O22+O23+O24+O25</f>
        <v>9159429.560000002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778451.94</v>
      </c>
      <c r="C18" s="30">
        <f t="shared" si="3"/>
        <v>573557.6</v>
      </c>
      <c r="D18" s="30">
        <f t="shared" si="3"/>
        <v>529850.16</v>
      </c>
      <c r="E18" s="30">
        <f t="shared" si="3"/>
        <v>201779.05</v>
      </c>
      <c r="F18" s="30">
        <f t="shared" si="3"/>
        <v>467888.07</v>
      </c>
      <c r="G18" s="30">
        <f t="shared" si="3"/>
        <v>614448.93</v>
      </c>
      <c r="H18" s="30">
        <f t="shared" si="3"/>
        <v>118472.65</v>
      </c>
      <c r="I18" s="30">
        <f t="shared" si="3"/>
        <v>565845.6</v>
      </c>
      <c r="J18" s="30">
        <f t="shared" si="3"/>
        <v>511339.57</v>
      </c>
      <c r="K18" s="30">
        <f t="shared" si="3"/>
        <v>693611.9</v>
      </c>
      <c r="L18" s="30">
        <f t="shared" si="3"/>
        <v>592639.93</v>
      </c>
      <c r="M18" s="30">
        <f t="shared" si="3"/>
        <v>330428.2</v>
      </c>
      <c r="N18" s="30">
        <f t="shared" si="3"/>
        <v>189208.55</v>
      </c>
      <c r="O18" s="30">
        <f aca="true" t="shared" si="4" ref="O18:O25">SUM(B18:N18)</f>
        <v>6167522.15</v>
      </c>
    </row>
    <row r="19" spans="1:23" ht="18.75" customHeight="1">
      <c r="A19" s="26" t="s">
        <v>35</v>
      </c>
      <c r="B19" s="30">
        <f>IF(B15&lt;&gt;0,ROUND((B15-1)*B18,2),0)</f>
        <v>270825.64</v>
      </c>
      <c r="C19" s="30">
        <f aca="true" t="shared" si="5" ref="C19:N19">IF(C15&lt;&gt;0,ROUND((C15-1)*C18,2),0)</f>
        <v>224689.76</v>
      </c>
      <c r="D19" s="30">
        <f t="shared" si="5"/>
        <v>171363.43</v>
      </c>
      <c r="E19" s="30">
        <f t="shared" si="5"/>
        <v>1844.58</v>
      </c>
      <c r="F19" s="30">
        <f t="shared" si="5"/>
        <v>240565.3</v>
      </c>
      <c r="G19" s="30">
        <f t="shared" si="5"/>
        <v>413273.29</v>
      </c>
      <c r="H19" s="30">
        <f t="shared" si="5"/>
        <v>87949.79</v>
      </c>
      <c r="I19" s="30">
        <f t="shared" si="5"/>
        <v>204761.48</v>
      </c>
      <c r="J19" s="30">
        <f t="shared" si="5"/>
        <v>192117.38</v>
      </c>
      <c r="K19" s="30">
        <f t="shared" si="5"/>
        <v>179917.3</v>
      </c>
      <c r="L19" s="30">
        <f t="shared" si="5"/>
        <v>198566.55</v>
      </c>
      <c r="M19" s="30">
        <f t="shared" si="5"/>
        <v>118222.3</v>
      </c>
      <c r="N19" s="30">
        <f t="shared" si="5"/>
        <v>47699.36</v>
      </c>
      <c r="O19" s="30">
        <f t="shared" si="4"/>
        <v>2351796.1599999997</v>
      </c>
      <c r="W19" s="62"/>
    </row>
    <row r="20" spans="1:15" ht="18.75" customHeight="1">
      <c r="A20" s="26" t="s">
        <v>36</v>
      </c>
      <c r="B20" s="30">
        <v>42301.11</v>
      </c>
      <c r="C20" s="30">
        <v>30575.26</v>
      </c>
      <c r="D20" s="30">
        <v>19237.1</v>
      </c>
      <c r="E20" s="30">
        <v>7297.85</v>
      </c>
      <c r="F20" s="30">
        <v>22548.12</v>
      </c>
      <c r="G20" s="30">
        <v>33131.46</v>
      </c>
      <c r="H20" s="30">
        <v>3857.52</v>
      </c>
      <c r="I20" s="30">
        <v>23073.13</v>
      </c>
      <c r="J20" s="30">
        <v>25998.39</v>
      </c>
      <c r="K20" s="30">
        <v>35689.09</v>
      </c>
      <c r="L20" s="30">
        <v>35643.85</v>
      </c>
      <c r="M20" s="30">
        <v>14797.75</v>
      </c>
      <c r="N20" s="30">
        <v>8734</v>
      </c>
      <c r="O20" s="30">
        <f t="shared" si="4"/>
        <v>302884.63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-73792.45</v>
      </c>
      <c r="C27" s="30">
        <f>+C28+C30+C43+C44+C47-C48</f>
        <v>-73991.69</v>
      </c>
      <c r="D27" s="30">
        <f t="shared" si="6"/>
        <v>-58428.67</v>
      </c>
      <c r="E27" s="30">
        <f t="shared" si="6"/>
        <v>-11221.359999999999</v>
      </c>
      <c r="F27" s="30">
        <f t="shared" si="6"/>
        <v>-41205.56</v>
      </c>
      <c r="G27" s="30">
        <f t="shared" si="6"/>
        <v>-61520.649999999994</v>
      </c>
      <c r="H27" s="30">
        <f t="shared" si="6"/>
        <v>-44703.4</v>
      </c>
      <c r="I27" s="30">
        <f t="shared" si="6"/>
        <v>-72861.40000000001</v>
      </c>
      <c r="J27" s="30">
        <f t="shared" si="6"/>
        <v>-57114.11</v>
      </c>
      <c r="K27" s="30">
        <f t="shared" si="6"/>
        <v>-47004.08</v>
      </c>
      <c r="L27" s="30">
        <f t="shared" si="6"/>
        <v>-39612.64</v>
      </c>
      <c r="M27" s="30">
        <f t="shared" si="6"/>
        <v>-23933.11</v>
      </c>
      <c r="N27" s="30">
        <f t="shared" si="6"/>
        <v>-20967.57</v>
      </c>
      <c r="O27" s="30">
        <f t="shared" si="6"/>
        <v>-605364.4999999999</v>
      </c>
    </row>
    <row r="28" spans="1:15" ht="18.75" customHeight="1">
      <c r="A28" s="26" t="s">
        <v>40</v>
      </c>
      <c r="B28" s="31">
        <f>+B29</f>
        <v>-69181.2</v>
      </c>
      <c r="C28" s="31">
        <f>+C29</f>
        <v>-70488</v>
      </c>
      <c r="D28" s="31">
        <f aca="true" t="shared" si="7" ref="D28:O28">+D29</f>
        <v>-51814.4</v>
      </c>
      <c r="E28" s="31">
        <f t="shared" si="7"/>
        <v>-10326.8</v>
      </c>
      <c r="F28" s="31">
        <f t="shared" si="7"/>
        <v>-38117.2</v>
      </c>
      <c r="G28" s="31">
        <f t="shared" si="7"/>
        <v>-57037.2</v>
      </c>
      <c r="H28" s="31">
        <f t="shared" si="7"/>
        <v>-11281.6</v>
      </c>
      <c r="I28" s="31">
        <f t="shared" si="7"/>
        <v>-69506.8</v>
      </c>
      <c r="J28" s="31">
        <f t="shared" si="7"/>
        <v>-54036.4</v>
      </c>
      <c r="K28" s="31">
        <f t="shared" si="7"/>
        <v>-43159.6</v>
      </c>
      <c r="L28" s="31">
        <f t="shared" si="7"/>
        <v>-36119.6</v>
      </c>
      <c r="M28" s="31">
        <f t="shared" si="7"/>
        <v>-21973.6</v>
      </c>
      <c r="N28" s="31">
        <f t="shared" si="7"/>
        <v>-19945.2</v>
      </c>
      <c r="O28" s="31">
        <f t="shared" si="7"/>
        <v>-552987.5999999999</v>
      </c>
    </row>
    <row r="29" spans="1:26" ht="18.75" customHeight="1">
      <c r="A29" s="27" t="s">
        <v>41</v>
      </c>
      <c r="B29" s="16">
        <f>ROUND((-B9)*$G$3,2)</f>
        <v>-69181.2</v>
      </c>
      <c r="C29" s="16">
        <f aca="true" t="shared" si="8" ref="C29:N29">ROUND((-C9)*$G$3,2)</f>
        <v>-70488</v>
      </c>
      <c r="D29" s="16">
        <f t="shared" si="8"/>
        <v>-51814.4</v>
      </c>
      <c r="E29" s="16">
        <f t="shared" si="8"/>
        <v>-10326.8</v>
      </c>
      <c r="F29" s="16">
        <f t="shared" si="8"/>
        <v>-38117.2</v>
      </c>
      <c r="G29" s="16">
        <f t="shared" si="8"/>
        <v>-57037.2</v>
      </c>
      <c r="H29" s="16">
        <f t="shared" si="8"/>
        <v>-11281.6</v>
      </c>
      <c r="I29" s="16">
        <f t="shared" si="8"/>
        <v>-69506.8</v>
      </c>
      <c r="J29" s="16">
        <f t="shared" si="8"/>
        <v>-54036.4</v>
      </c>
      <c r="K29" s="16">
        <f t="shared" si="8"/>
        <v>-43159.6</v>
      </c>
      <c r="L29" s="16">
        <f t="shared" si="8"/>
        <v>-36119.6</v>
      </c>
      <c r="M29" s="16">
        <f t="shared" si="8"/>
        <v>-21973.6</v>
      </c>
      <c r="N29" s="16">
        <f t="shared" si="8"/>
        <v>-19945.2</v>
      </c>
      <c r="O29" s="32">
        <f aca="true" t="shared" si="9" ref="O29:O48">SUM(B29:N29)</f>
        <v>-552987.5999999999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-4611.25</v>
      </c>
      <c r="C30" s="31">
        <f aca="true" t="shared" si="10" ref="C30:O30">SUM(C31:C41)</f>
        <v>-3503.6900000000005</v>
      </c>
      <c r="D30" s="31">
        <f t="shared" si="10"/>
        <v>-3024.46</v>
      </c>
      <c r="E30" s="31">
        <f t="shared" si="10"/>
        <v>-894.56</v>
      </c>
      <c r="F30" s="31">
        <f t="shared" si="10"/>
        <v>-3088.36</v>
      </c>
      <c r="G30" s="31">
        <f t="shared" si="10"/>
        <v>-4483.45</v>
      </c>
      <c r="H30" s="31">
        <f t="shared" si="10"/>
        <v>-32372.19</v>
      </c>
      <c r="I30" s="31">
        <f t="shared" si="10"/>
        <v>-3354.6</v>
      </c>
      <c r="J30" s="31">
        <f t="shared" si="10"/>
        <v>-3077.71</v>
      </c>
      <c r="K30" s="31">
        <f t="shared" si="10"/>
        <v>-3844.4799999999996</v>
      </c>
      <c r="L30" s="31">
        <f t="shared" si="10"/>
        <v>-3493.04</v>
      </c>
      <c r="M30" s="31">
        <f t="shared" si="10"/>
        <v>-1959.5100000000002</v>
      </c>
      <c r="N30" s="31">
        <f t="shared" si="10"/>
        <v>-1022.3700000000001</v>
      </c>
      <c r="O30" s="31">
        <f t="shared" si="10"/>
        <v>-47737.48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-10496.09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-10496.09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-5616.08</v>
      </c>
      <c r="C39" s="33">
        <v>-4267.18</v>
      </c>
      <c r="D39" s="33">
        <v>-3683.52</v>
      </c>
      <c r="E39" s="33">
        <v>-1089.49</v>
      </c>
      <c r="F39" s="33">
        <v>-3761.34</v>
      </c>
      <c r="G39" s="33">
        <v>-5460.44</v>
      </c>
      <c r="H39" s="33">
        <v>-1076.52</v>
      </c>
      <c r="I39" s="33">
        <v>-4085.6</v>
      </c>
      <c r="J39" s="33">
        <v>-3748.37</v>
      </c>
      <c r="K39" s="33">
        <v>-4682.23</v>
      </c>
      <c r="L39" s="33">
        <v>-4254.21</v>
      </c>
      <c r="M39" s="33">
        <v>-2386.51</v>
      </c>
      <c r="N39" s="33">
        <v>-1245.14</v>
      </c>
      <c r="O39" s="33">
        <f t="shared" si="9"/>
        <v>-45356.630000000005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-20992.19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1004.83</v>
      </c>
      <c r="C41" s="33">
        <v>763.49</v>
      </c>
      <c r="D41" s="33">
        <v>659.06</v>
      </c>
      <c r="E41" s="33">
        <v>194.93</v>
      </c>
      <c r="F41" s="33">
        <v>672.98</v>
      </c>
      <c r="G41" s="33">
        <v>976.99</v>
      </c>
      <c r="H41" s="33">
        <v>192.61</v>
      </c>
      <c r="I41" s="33">
        <v>731</v>
      </c>
      <c r="J41" s="33">
        <v>670.66</v>
      </c>
      <c r="K41" s="33">
        <v>837.75</v>
      </c>
      <c r="L41" s="33">
        <v>761.17</v>
      </c>
      <c r="M41" s="33">
        <v>427</v>
      </c>
      <c r="N41" s="33">
        <v>222.77</v>
      </c>
      <c r="O41" s="33">
        <f t="shared" si="9"/>
        <v>8115.24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-3589.81</v>
      </c>
      <c r="E43" s="35">
        <v>0</v>
      </c>
      <c r="F43" s="35">
        <v>0</v>
      </c>
      <c r="G43" s="35">
        <v>0</v>
      </c>
      <c r="H43" s="35">
        <v>-1049.61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-4639.42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1070180.7500000002</v>
      </c>
      <c r="C46" s="36">
        <f t="shared" si="11"/>
        <v>777615.3899999999</v>
      </c>
      <c r="D46" s="36">
        <f t="shared" si="11"/>
        <v>685309.24</v>
      </c>
      <c r="E46" s="36">
        <f t="shared" si="11"/>
        <v>208366.14</v>
      </c>
      <c r="F46" s="36">
        <f t="shared" si="11"/>
        <v>713859.81</v>
      </c>
      <c r="G46" s="36">
        <f t="shared" si="11"/>
        <v>1035675.87</v>
      </c>
      <c r="H46" s="36">
        <f t="shared" si="11"/>
        <v>172285.92</v>
      </c>
      <c r="I46" s="36">
        <f t="shared" si="11"/>
        <v>757116.7699999999</v>
      </c>
      <c r="J46" s="36">
        <f t="shared" si="11"/>
        <v>694359.22</v>
      </c>
      <c r="K46" s="36">
        <f t="shared" si="11"/>
        <v>897468.17</v>
      </c>
      <c r="L46" s="36">
        <f t="shared" si="11"/>
        <v>822701.0599999999</v>
      </c>
      <c r="M46" s="36">
        <f t="shared" si="11"/>
        <v>465045.75</v>
      </c>
      <c r="N46" s="36">
        <f t="shared" si="11"/>
        <v>233088.77999999997</v>
      </c>
      <c r="O46" s="36">
        <f>SUM(B46:N46)</f>
        <v>8533072.87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1070180.76</v>
      </c>
      <c r="C52" s="51">
        <f t="shared" si="12"/>
        <v>777615.3899999999</v>
      </c>
      <c r="D52" s="51">
        <f t="shared" si="12"/>
        <v>685309.23</v>
      </c>
      <c r="E52" s="51">
        <f t="shared" si="12"/>
        <v>208366.14</v>
      </c>
      <c r="F52" s="51">
        <f t="shared" si="12"/>
        <v>713859.82</v>
      </c>
      <c r="G52" s="51">
        <f t="shared" si="12"/>
        <v>1035675.87</v>
      </c>
      <c r="H52" s="51">
        <f t="shared" si="12"/>
        <v>172285.92</v>
      </c>
      <c r="I52" s="51">
        <f t="shared" si="12"/>
        <v>757116.77</v>
      </c>
      <c r="J52" s="51">
        <f t="shared" si="12"/>
        <v>694359.23</v>
      </c>
      <c r="K52" s="51">
        <f t="shared" si="12"/>
        <v>897468.17</v>
      </c>
      <c r="L52" s="51">
        <f t="shared" si="12"/>
        <v>822701.06</v>
      </c>
      <c r="M52" s="51">
        <f t="shared" si="12"/>
        <v>465045.75</v>
      </c>
      <c r="N52" s="51">
        <f t="shared" si="12"/>
        <v>233088.78</v>
      </c>
      <c r="O52" s="36">
        <f t="shared" si="12"/>
        <v>8533072.89</v>
      </c>
      <c r="Q52"/>
    </row>
    <row r="53" spans="1:18" ht="18.75" customHeight="1">
      <c r="A53" s="26" t="s">
        <v>57</v>
      </c>
      <c r="B53" s="51">
        <v>885323.34</v>
      </c>
      <c r="C53" s="51">
        <v>569299.21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1454622.5499999998</v>
      </c>
      <c r="P53"/>
      <c r="Q53"/>
      <c r="R53" s="43"/>
    </row>
    <row r="54" spans="1:16" ht="18.75" customHeight="1">
      <c r="A54" s="26" t="s">
        <v>58</v>
      </c>
      <c r="B54" s="51">
        <v>184857.42</v>
      </c>
      <c r="C54" s="51">
        <v>208316.18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393173.6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685309.23</v>
      </c>
      <c r="E55" s="52">
        <v>0</v>
      </c>
      <c r="F55" s="52">
        <v>0</v>
      </c>
      <c r="G55" s="52">
        <v>0</v>
      </c>
      <c r="H55" s="51">
        <v>172285.92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857595.15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208366.14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208366.14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713859.82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713859.82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1035675.87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1035675.87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757116.77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757116.77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694359.23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694359.23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897468.17</v>
      </c>
      <c r="L61" s="31">
        <v>822701.06</v>
      </c>
      <c r="M61" s="52">
        <v>0</v>
      </c>
      <c r="N61" s="52">
        <v>0</v>
      </c>
      <c r="O61" s="36">
        <f t="shared" si="13"/>
        <v>1720169.23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465045.75</v>
      </c>
      <c r="N62" s="52">
        <v>0</v>
      </c>
      <c r="O62" s="36">
        <f t="shared" si="13"/>
        <v>465045.75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233088.78</v>
      </c>
      <c r="O63" s="55">
        <f t="shared" si="13"/>
        <v>233088.78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2021-10-15T15:13:58Z</dcterms:modified>
  <cp:category/>
  <cp:version/>
  <cp:contentType/>
  <cp:contentStatus/>
</cp:coreProperties>
</file>