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<sst xmlns="http://schemas.openxmlformats.org/spreadsheetml/2006/main" count="80" uniqueCount="77">
  <si>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</si>
  <si>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</si>
  <si>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</si>
  <si>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</si>
  <si>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</si>
  <si>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</si>
  <si>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</si>
  <si>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</si>
  <si>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</si>
  <si>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</si>
  <si>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</si>
  <si>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</si>
  <si>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</si>
  <si>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</si>
  <si>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</si>
  <si>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</si>
  <si>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</si>
  <si>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</si>
  <si>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</si>
  <si>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</si>
  <si>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</si>
  <si>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</si>
  <si>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</si>
  <si>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</si>
  <si>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</si>
  <si>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</si>
  <si>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</si>
  <si>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</si>
  <si>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</si>
  <si>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</si>
  <si>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</si>
  <si>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</si>
  <si>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</si>
  <si>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</si>
  <si>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</si>
  <si>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</si>
  <si>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</si>
  <si>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</si>
  <si>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</si>
  <si>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</si>
  <si>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</si>
  <si>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</si>
  <si>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</si>
  <si>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</si>
  <si>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</si>
  <si>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</si>
  <si>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</si>
  <si>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</si>
  <si>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</si>
  <si>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</si>
  <si>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</si>
  <si>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</si>
  <si>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</si>
  <si>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</si>
  <si>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</si>
  <si>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</si>
  <si>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</si>
  <si>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</si>
  <si>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</si>
  <si>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</si>
  <si>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</si>
  <si>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</si>
  <si>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</si>
  <si>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</si>
  <si>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</si>
  <si>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</si>
  <si>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</si>
  <si>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</si>
  <si>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</si>
  <si>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</si>
  <si>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</si>
  <si>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</si>
  <si>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</si>
  <si>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02/10/21 - VENCIMENTO 08/10/21</t>
  </si>
  <si>
    <t>5.3. Revisão de Remuneração pelo Transporte Coletivo(1)</t>
  </si>
  <si>
    <t>5.2.10. Maggi Adm. de Consórcios LTDA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</si>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</sst>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H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3" sqref="A63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237762</v>
      </c>
      <c r="C7" s="9">
        <f t="shared" si="0"/>
        <v>161534</v>
      </c>
      <c r="D7" s="9">
        <f t="shared" si="0"/>
        <v>182727</v>
      </c>
      <c r="E7" s="9">
        <f t="shared" si="0"/>
        <v>39309</v>
      </c>
      <c r="F7" s="9">
        <f t="shared" si="0"/>
        <v>122074</v>
      </c>
      <c r="G7" s="9">
        <f t="shared" si="0"/>
        <v>198198</v>
      </c>
      <c r="H7" s="9">
        <f t="shared" si="0"/>
        <v>25955</v>
      </c>
      <c r="I7" s="9">
        <f t="shared" si="0"/>
        <v>159759</v>
      </c>
      <c r="J7" s="9">
        <f t="shared" si="0"/>
        <v>144058</v>
      </c>
      <c r="K7" s="9">
        <f t="shared" si="0"/>
        <v>210890</v>
      </c>
      <c r="L7" s="9">
        <f t="shared" si="0"/>
        <v>163026</v>
      </c>
      <c r="M7" s="9">
        <f t="shared" si="0"/>
        <v>69438</v>
      </c>
      <c r="N7" s="9">
        <f t="shared" si="0"/>
        <v>43186</v>
      </c>
      <c r="O7" s="9">
        <f t="shared" si="0"/>
        <v>1757916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14279</v>
      </c>
      <c r="C8" s="11">
        <f t="shared" si="1"/>
        <v>13832</v>
      </c>
      <c r="D8" s="11">
        <f t="shared" si="1"/>
        <v>10711</v>
      </c>
      <c r="E8" s="11">
        <f t="shared" si="1"/>
        <v>1917</v>
      </c>
      <c r="F8" s="11">
        <f t="shared" si="1"/>
        <v>6843</v>
      </c>
      <c r="G8" s="11">
        <f t="shared" si="1"/>
        <v>10675</v>
      </c>
      <c r="H8" s="11">
        <f t="shared" si="1"/>
        <v>1876</v>
      </c>
      <c r="I8" s="11">
        <f t="shared" si="1"/>
        <v>12927</v>
      </c>
      <c r="J8" s="11">
        <f t="shared" si="1"/>
        <v>9957</v>
      </c>
      <c r="K8" s="11">
        <f t="shared" si="1"/>
        <v>9088</v>
      </c>
      <c r="L8" s="11">
        <f t="shared" si="1"/>
        <v>7686</v>
      </c>
      <c r="M8" s="11">
        <f t="shared" si="1"/>
        <v>3543</v>
      </c>
      <c r="N8" s="11">
        <f t="shared" si="1"/>
        <v>3177</v>
      </c>
      <c r="O8" s="11">
        <f t="shared" si="1"/>
        <v>106511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14279</v>
      </c>
      <c r="C9" s="11">
        <v>13832</v>
      </c>
      <c r="D9" s="11">
        <v>10711</v>
      </c>
      <c r="E9" s="11">
        <v>1917</v>
      </c>
      <c r="F9" s="11">
        <v>6843</v>
      </c>
      <c r="G9" s="11">
        <v>10675</v>
      </c>
      <c r="H9" s="11">
        <v>1876</v>
      </c>
      <c r="I9" s="11">
        <v>12926</v>
      </c>
      <c r="J9" s="11">
        <v>9957</v>
      </c>
      <c r="K9" s="11">
        <v>9079</v>
      </c>
      <c r="L9" s="11">
        <v>7686</v>
      </c>
      <c r="M9" s="11">
        <v>3540</v>
      </c>
      <c r="N9" s="11">
        <v>3176</v>
      </c>
      <c r="O9" s="11">
        <f>SUM(B9:N9)</f>
        <v>106497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9</v>
      </c>
      <c r="L10" s="13">
        <v>0</v>
      </c>
      <c r="M10" s="13">
        <v>3</v>
      </c>
      <c r="N10" s="13">
        <v>1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223483</v>
      </c>
      <c r="C11" s="13">
        <v>147702</v>
      </c>
      <c r="D11" s="13">
        <v>172016</v>
      </c>
      <c r="E11" s="13">
        <v>37392</v>
      </c>
      <c r="F11" s="13">
        <v>115231</v>
      </c>
      <c r="G11" s="13">
        <v>187523</v>
      </c>
      <c r="H11" s="13">
        <v>24079</v>
      </c>
      <c r="I11" s="13">
        <v>146832</v>
      </c>
      <c r="J11" s="13">
        <v>134101</v>
      </c>
      <c r="K11" s="13">
        <v>201802</v>
      </c>
      <c r="L11" s="13">
        <v>155340</v>
      </c>
      <c r="M11" s="13">
        <v>65895</v>
      </c>
      <c r="N11" s="13">
        <v>40009</v>
      </c>
      <c r="O11" s="11">
        <f>SUM(B11:N11)</f>
        <v>1651405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1.408592010126049</v>
      </c>
      <c r="C15" s="19">
        <v>1.45506839308394</v>
      </c>
      <c r="D15" s="19">
        <v>1.403633252702189</v>
      </c>
      <c r="E15" s="19">
        <v>1.052145194975517</v>
      </c>
      <c r="F15" s="19">
        <v>1.670190827016928</v>
      </c>
      <c r="G15" s="19">
        <v>1.736879736781677</v>
      </c>
      <c r="H15" s="19">
        <v>1.769180844660241</v>
      </c>
      <c r="I15" s="19">
        <v>1.410071690202485</v>
      </c>
      <c r="J15" s="19">
        <v>1.403546745873118</v>
      </c>
      <c r="K15" s="19">
        <v>1.35069857296104</v>
      </c>
      <c r="L15" s="19">
        <v>1.459848147440118</v>
      </c>
      <c r="M15" s="19">
        <v>1.495155767943111</v>
      </c>
      <c r="N15" s="19">
        <v>1.311334952678126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830600.8599999999</v>
      </c>
      <c r="C17" s="24">
        <f aca="true" t="shared" si="2" ref="C17:N17">C18+C19+C20+C21+C22+C23+C24+C25</f>
        <v>590202.32</v>
      </c>
      <c r="D17" s="24">
        <f t="shared" si="2"/>
        <v>558300.08</v>
      </c>
      <c r="E17" s="24">
        <f t="shared" si="2"/>
        <v>157627.2</v>
      </c>
      <c r="F17" s="24">
        <f t="shared" si="2"/>
        <v>517655.74</v>
      </c>
      <c r="G17" s="24">
        <f t="shared" si="2"/>
        <v>723480.2999999999</v>
      </c>
      <c r="H17" s="24">
        <f t="shared" si="2"/>
        <v>128439.2</v>
      </c>
      <c r="I17" s="24">
        <f t="shared" si="2"/>
        <v>570888.21</v>
      </c>
      <c r="J17" s="24">
        <f t="shared" si="2"/>
        <v>507070.47000000003</v>
      </c>
      <c r="K17" s="24">
        <f t="shared" si="2"/>
        <v>680946.3600000001</v>
      </c>
      <c r="L17" s="24">
        <f t="shared" si="2"/>
        <v>652286.6799999999</v>
      </c>
      <c r="M17" s="24">
        <f t="shared" si="2"/>
        <v>334420.67</v>
      </c>
      <c r="N17" s="24">
        <f t="shared" si="2"/>
        <v>160625.25999999998</v>
      </c>
      <c r="O17" s="24">
        <f>O18+O19+O20+O21+O22+O23+O24+O25</f>
        <v>6412543.3500000015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534798.07</v>
      </c>
      <c r="C18" s="30">
        <f t="shared" si="3"/>
        <v>375259.64</v>
      </c>
      <c r="D18" s="30">
        <f t="shared" si="3"/>
        <v>372178.35</v>
      </c>
      <c r="E18" s="30">
        <f t="shared" si="3"/>
        <v>136968.28</v>
      </c>
      <c r="F18" s="30">
        <f t="shared" si="3"/>
        <v>288094.64</v>
      </c>
      <c r="G18" s="30">
        <f t="shared" si="3"/>
        <v>384504.12</v>
      </c>
      <c r="H18" s="30">
        <f t="shared" si="3"/>
        <v>67516.74</v>
      </c>
      <c r="I18" s="30">
        <f t="shared" si="3"/>
        <v>368180.59</v>
      </c>
      <c r="J18" s="30">
        <f t="shared" si="3"/>
        <v>334156.94</v>
      </c>
      <c r="K18" s="30">
        <f t="shared" si="3"/>
        <v>462713.75</v>
      </c>
      <c r="L18" s="30">
        <f t="shared" si="3"/>
        <v>407108.53</v>
      </c>
      <c r="M18" s="30">
        <f t="shared" si="3"/>
        <v>200314.74</v>
      </c>
      <c r="N18" s="30">
        <f t="shared" si="3"/>
        <v>112585.9</v>
      </c>
      <c r="O18" s="30">
        <f aca="true" t="shared" si="4" ref="O18:O25">SUM(B18:N18)</f>
        <v>4044380.2900000005</v>
      </c>
    </row>
    <row r="19" spans="1:23" ht="18.75" customHeight="1">
      <c r="A19" s="26" t="s">
        <v>35</v>
      </c>
      <c r="B19" s="30">
        <f>IF(B15&lt;&gt;0,ROUND((B15-1)*B18,2),0)</f>
        <v>218514.22</v>
      </c>
      <c r="C19" s="30">
        <f aca="true" t="shared" si="5" ref="C19:N19">IF(C15&lt;&gt;0,ROUND((C15-1)*C18,2),0)</f>
        <v>170768.8</v>
      </c>
      <c r="D19" s="30">
        <f t="shared" si="5"/>
        <v>150223.56</v>
      </c>
      <c r="E19" s="30">
        <f t="shared" si="5"/>
        <v>7142.24</v>
      </c>
      <c r="F19" s="30">
        <f t="shared" si="5"/>
        <v>193078.39</v>
      </c>
      <c r="G19" s="30">
        <f t="shared" si="5"/>
        <v>283333.29</v>
      </c>
      <c r="H19" s="30">
        <f t="shared" si="5"/>
        <v>51932.58</v>
      </c>
      <c r="I19" s="30">
        <f t="shared" si="5"/>
        <v>150980.44</v>
      </c>
      <c r="J19" s="30">
        <f t="shared" si="5"/>
        <v>134847.95</v>
      </c>
      <c r="K19" s="30">
        <f t="shared" si="5"/>
        <v>162273.05</v>
      </c>
      <c r="L19" s="30">
        <f t="shared" si="5"/>
        <v>187208.1</v>
      </c>
      <c r="M19" s="30">
        <f t="shared" si="5"/>
        <v>99187</v>
      </c>
      <c r="N19" s="30">
        <f t="shared" si="5"/>
        <v>35051.93</v>
      </c>
      <c r="O19" s="30">
        <f t="shared" si="4"/>
        <v>1844541.55</v>
      </c>
      <c r="W19" s="62"/>
    </row>
    <row r="20" spans="1:15" ht="18.75" customHeight="1">
      <c r="A20" s="26" t="s">
        <v>36</v>
      </c>
      <c r="B20" s="30">
        <v>26816.92</v>
      </c>
      <c r="C20" s="30">
        <v>22162.49</v>
      </c>
      <c r="D20" s="30">
        <v>13602.01</v>
      </c>
      <c r="E20" s="30">
        <v>5132.48</v>
      </c>
      <c r="F20" s="30">
        <v>13298.5</v>
      </c>
      <c r="G20" s="30">
        <v>20646</v>
      </c>
      <c r="H20" s="30">
        <v>2552.33</v>
      </c>
      <c r="I20" s="30">
        <v>16773.95</v>
      </c>
      <c r="J20" s="30">
        <v>16842.28</v>
      </c>
      <c r="K20" s="30">
        <v>22021.02</v>
      </c>
      <c r="L20" s="30">
        <v>23819.34</v>
      </c>
      <c r="M20" s="30">
        <v>10318.37</v>
      </c>
      <c r="N20" s="30">
        <v>4845.05</v>
      </c>
      <c r="O20" s="30">
        <f t="shared" si="4"/>
        <v>198830.74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48073.45</v>
      </c>
      <c r="C25" s="30">
        <v>19328.93</v>
      </c>
      <c r="D25" s="30">
        <v>24785.77</v>
      </c>
      <c r="E25" s="30">
        <v>7042.97</v>
      </c>
      <c r="F25" s="30">
        <v>21985.11</v>
      </c>
      <c r="G25" s="30">
        <v>33655.66</v>
      </c>
      <c r="H25" s="30">
        <v>6795.64</v>
      </c>
      <c r="I25" s="30">
        <v>33612</v>
      </c>
      <c r="J25" s="30">
        <v>19882.07</v>
      </c>
      <c r="K25" s="30">
        <v>32899.63</v>
      </c>
      <c r="L25" s="30">
        <v>32809.48</v>
      </c>
      <c r="M25" s="30">
        <v>23259.33</v>
      </c>
      <c r="N25" s="30">
        <v>6801.15</v>
      </c>
      <c r="O25" s="30">
        <f t="shared" si="4"/>
        <v>310931.19000000006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-62827.6</v>
      </c>
      <c r="C27" s="30">
        <f>+C28+C30+C42+C43+C46-C47</f>
        <v>-60860.8</v>
      </c>
      <c r="D27" s="30">
        <f t="shared" si="6"/>
        <v>-65801.40000000001</v>
      </c>
      <c r="E27" s="30">
        <f t="shared" si="6"/>
        <v>-8434.8</v>
      </c>
      <c r="F27" s="30">
        <f t="shared" si="6"/>
        <v>-30109.2</v>
      </c>
      <c r="G27" s="30">
        <f t="shared" si="6"/>
        <v>-46970</v>
      </c>
      <c r="H27" s="30">
        <f t="shared" si="6"/>
        <v>-27109.160000000003</v>
      </c>
      <c r="I27" s="30">
        <f t="shared" si="6"/>
        <v>-56874.4</v>
      </c>
      <c r="J27" s="30">
        <f t="shared" si="6"/>
        <v>-43810.8</v>
      </c>
      <c r="K27" s="30">
        <f t="shared" si="6"/>
        <v>-39947.6</v>
      </c>
      <c r="L27" s="30">
        <f t="shared" si="6"/>
        <v>-33818.4</v>
      </c>
      <c r="M27" s="30">
        <f t="shared" si="6"/>
        <v>-15576</v>
      </c>
      <c r="N27" s="30">
        <f t="shared" si="6"/>
        <v>-13974.4</v>
      </c>
      <c r="O27" s="30">
        <f t="shared" si="6"/>
        <v>-506114.56</v>
      </c>
    </row>
    <row r="28" spans="1:15" ht="18.75" customHeight="1">
      <c r="A28" s="26" t="s">
        <v>40</v>
      </c>
      <c r="B28" s="31">
        <f>+B29</f>
        <v>-62827.6</v>
      </c>
      <c r="C28" s="31">
        <f>+C29</f>
        <v>-60860.8</v>
      </c>
      <c r="D28" s="31">
        <f aca="true" t="shared" si="7" ref="D28:O28">+D29</f>
        <v>-47128.4</v>
      </c>
      <c r="E28" s="31">
        <f t="shared" si="7"/>
        <v>-8434.8</v>
      </c>
      <c r="F28" s="31">
        <f t="shared" si="7"/>
        <v>-30109.2</v>
      </c>
      <c r="G28" s="31">
        <f t="shared" si="7"/>
        <v>-46970</v>
      </c>
      <c r="H28" s="31">
        <f t="shared" si="7"/>
        <v>-8254.4</v>
      </c>
      <c r="I28" s="31">
        <f t="shared" si="7"/>
        <v>-56874.4</v>
      </c>
      <c r="J28" s="31">
        <f t="shared" si="7"/>
        <v>-43810.8</v>
      </c>
      <c r="K28" s="31">
        <f t="shared" si="7"/>
        <v>-39947.6</v>
      </c>
      <c r="L28" s="31">
        <f t="shared" si="7"/>
        <v>-33818.4</v>
      </c>
      <c r="M28" s="31">
        <f t="shared" si="7"/>
        <v>-15576</v>
      </c>
      <c r="N28" s="31">
        <f t="shared" si="7"/>
        <v>-13974.4</v>
      </c>
      <c r="O28" s="31">
        <f t="shared" si="7"/>
        <v>-468586.80000000005</v>
      </c>
    </row>
    <row r="29" spans="1:26" ht="18.75" customHeight="1">
      <c r="A29" s="27" t="s">
        <v>41</v>
      </c>
      <c r="B29" s="16">
        <f>ROUND((-B9)*$G$3,2)</f>
        <v>-62827.6</v>
      </c>
      <c r="C29" s="16">
        <f aca="true" t="shared" si="8" ref="C29:N29">ROUND((-C9)*$G$3,2)</f>
        <v>-60860.8</v>
      </c>
      <c r="D29" s="16">
        <f t="shared" si="8"/>
        <v>-47128.4</v>
      </c>
      <c r="E29" s="16">
        <f t="shared" si="8"/>
        <v>-8434.8</v>
      </c>
      <c r="F29" s="16">
        <f t="shared" si="8"/>
        <v>-30109.2</v>
      </c>
      <c r="G29" s="16">
        <f t="shared" si="8"/>
        <v>-46970</v>
      </c>
      <c r="H29" s="16">
        <f t="shared" si="8"/>
        <v>-8254.4</v>
      </c>
      <c r="I29" s="16">
        <f t="shared" si="8"/>
        <v>-56874.4</v>
      </c>
      <c r="J29" s="16">
        <f t="shared" si="8"/>
        <v>-43810.8</v>
      </c>
      <c r="K29" s="16">
        <f t="shared" si="8"/>
        <v>-39947.6</v>
      </c>
      <c r="L29" s="16">
        <f t="shared" si="8"/>
        <v>-33818.4</v>
      </c>
      <c r="M29" s="16">
        <f t="shared" si="8"/>
        <v>-15576</v>
      </c>
      <c r="N29" s="16">
        <f t="shared" si="8"/>
        <v>-13974.4</v>
      </c>
      <c r="O29" s="32">
        <f aca="true" t="shared" si="9" ref="O29:O47">SUM(B29:N29)</f>
        <v>-468586.80000000005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-16005.43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-18246.54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-34251.97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-16005.43</v>
      </c>
      <c r="E31" s="33">
        <v>0</v>
      </c>
      <c r="F31" s="33">
        <v>0</v>
      </c>
      <c r="G31" s="33">
        <v>0</v>
      </c>
      <c r="H31" s="33">
        <v>-6082.18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-22087.61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-12164.36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-12164.36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74</v>
      </c>
      <c r="B42" s="35">
        <v>0</v>
      </c>
      <c r="C42" s="35">
        <v>0</v>
      </c>
      <c r="D42" s="35">
        <v>-2667.57</v>
      </c>
      <c r="E42" s="35">
        <v>0</v>
      </c>
      <c r="F42" s="35">
        <v>0</v>
      </c>
      <c r="G42" s="35">
        <v>0</v>
      </c>
      <c r="H42" s="35">
        <v>-608.22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-3275.79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767773.2599999999</v>
      </c>
      <c r="C45" s="36">
        <f t="shared" si="11"/>
        <v>529341.5199999999</v>
      </c>
      <c r="D45" s="36">
        <f t="shared" si="11"/>
        <v>492498.67999999993</v>
      </c>
      <c r="E45" s="36">
        <f t="shared" si="11"/>
        <v>149192.40000000002</v>
      </c>
      <c r="F45" s="36">
        <f t="shared" si="11"/>
        <v>487546.54</v>
      </c>
      <c r="G45" s="36">
        <f t="shared" si="11"/>
        <v>676510.2999999999</v>
      </c>
      <c r="H45" s="36">
        <f t="shared" si="11"/>
        <v>101330.04</v>
      </c>
      <c r="I45" s="36">
        <f t="shared" si="11"/>
        <v>514013.80999999994</v>
      </c>
      <c r="J45" s="36">
        <f t="shared" si="11"/>
        <v>463259.67000000004</v>
      </c>
      <c r="K45" s="36">
        <f t="shared" si="11"/>
        <v>640998.7600000001</v>
      </c>
      <c r="L45" s="36">
        <f t="shared" si="11"/>
        <v>618468.2799999999</v>
      </c>
      <c r="M45" s="36">
        <f t="shared" si="11"/>
        <v>318844.67</v>
      </c>
      <c r="N45" s="36">
        <f t="shared" si="11"/>
        <v>146650.86</v>
      </c>
      <c r="O45" s="36">
        <f>SUM(B45:N45)</f>
        <v>5906428.79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767773.25</v>
      </c>
      <c r="C51" s="51">
        <f t="shared" si="12"/>
        <v>529341.51</v>
      </c>
      <c r="D51" s="51">
        <f t="shared" si="12"/>
        <v>492498.68</v>
      </c>
      <c r="E51" s="51">
        <f t="shared" si="12"/>
        <v>149192.4</v>
      </c>
      <c r="F51" s="51">
        <f t="shared" si="12"/>
        <v>487546.54</v>
      </c>
      <c r="G51" s="51">
        <f t="shared" si="12"/>
        <v>676510.3</v>
      </c>
      <c r="H51" s="51">
        <f t="shared" si="12"/>
        <v>101330.05</v>
      </c>
      <c r="I51" s="51">
        <f t="shared" si="12"/>
        <v>514013.81</v>
      </c>
      <c r="J51" s="51">
        <f t="shared" si="12"/>
        <v>463259.66</v>
      </c>
      <c r="K51" s="51">
        <f t="shared" si="12"/>
        <v>640998.76</v>
      </c>
      <c r="L51" s="51">
        <f t="shared" si="12"/>
        <v>618468.28</v>
      </c>
      <c r="M51" s="51">
        <f t="shared" si="12"/>
        <v>318844.67</v>
      </c>
      <c r="N51" s="51">
        <f t="shared" si="12"/>
        <v>146650.86</v>
      </c>
      <c r="O51" s="36">
        <f t="shared" si="12"/>
        <v>5906428.7700000005</v>
      </c>
      <c r="Q51"/>
    </row>
    <row r="52" spans="1:18" ht="18.75" customHeight="1">
      <c r="A52" s="26" t="s">
        <v>57</v>
      </c>
      <c r="B52" s="51">
        <v>637363.65</v>
      </c>
      <c r="C52" s="51">
        <v>389088.05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1026451.7</v>
      </c>
      <c r="P52"/>
      <c r="Q52"/>
      <c r="R52" s="43"/>
    </row>
    <row r="53" spans="1:16" ht="18.75" customHeight="1">
      <c r="A53" s="26" t="s">
        <v>58</v>
      </c>
      <c r="B53" s="51">
        <v>130409.6</v>
      </c>
      <c r="C53" s="51">
        <v>140253.46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270663.06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492498.68</v>
      </c>
      <c r="E54" s="52">
        <v>0</v>
      </c>
      <c r="F54" s="52">
        <v>0</v>
      </c>
      <c r="G54" s="52">
        <v>0</v>
      </c>
      <c r="H54" s="51">
        <v>101330.05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593828.73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149192.4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149192.4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487546.54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487546.54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676510.3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676510.3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514013.81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514013.81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463259.66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463259.66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640998.76</v>
      </c>
      <c r="L60" s="31">
        <v>618468.28</v>
      </c>
      <c r="M60" s="52">
        <v>0</v>
      </c>
      <c r="N60" s="52">
        <v>0</v>
      </c>
      <c r="O60" s="36">
        <f t="shared" si="13"/>
        <v>1259467.04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318844.67</v>
      </c>
      <c r="N61" s="52">
        <v>0</v>
      </c>
      <c r="O61" s="36">
        <f t="shared" si="13"/>
        <v>318844.67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146650.86</v>
      </c>
      <c r="O62" s="55">
        <f t="shared" si="13"/>
        <v>146650.86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4.2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4.25">
      <c r="B66" s="57"/>
      <c r="C66" s="57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spans="2:12" ht="14.25">
      <c r="B73"/>
      <c r="C73"/>
      <c r="D73"/>
      <c r="E73"/>
      <c r="F73"/>
      <c r="G73"/>
      <c r="H73"/>
      <c r="I73"/>
      <c r="J73"/>
      <c r="K73"/>
      <c r="L73"/>
    </row>
    <row r="74" ht="14.25">
      <c r="K74"/>
    </row>
    <row r="75" ht="14.25">
      <c r="L75"/>
    </row>
    <row r="76" ht="14.25">
      <c r="M76"/>
    </row>
    <row r="77" ht="14.25">
      <c r="N77"/>
    </row>
    <row r="104" spans="2:14" ht="14.2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4.2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dcterms:created xsi:type="dcterms:W3CDTF">2019-10-31T14:26:02Z</dcterms:created>
  <dcterms:modified xsi:type="dcterms:W3CDTF">2021-10-13T20:56:15Z</dcterms:modified>
  <cp:category/>
  <cp:version/>
  <cp:contentType/>
  <cp:contentStatus/>
</cp:coreProperties>
</file>